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6" documentId="13_ncr:1_{DCEDFA21-0724-484D-9A82-B6EC10C5EC9E}" xr6:coauthVersionLast="47" xr6:coauthVersionMax="47" xr10:uidLastSave="{63817A29-637A-4708-97F8-0A418303955B}"/>
  <bookViews>
    <workbookView xWindow="11520" yWindow="0" windowWidth="11520" windowHeight="12360" xr2:uid="{00000000-000D-0000-FFFF-FFFF00000000}"/>
  </bookViews>
  <sheets>
    <sheet name="Cover Page" sheetId="2" r:id="rId1"/>
    <sheet name="Put Option Price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23" i="3" s="1"/>
  <c r="C25" i="3" s="1"/>
  <c r="E26" i="3"/>
  <c r="E18" i="3"/>
  <c r="E21" i="3"/>
  <c r="E25" i="3"/>
  <c r="E29" i="3"/>
  <c r="E23" i="3"/>
  <c r="E24" i="3"/>
  <c r="C21" i="3" l="1"/>
  <c r="C24" i="3" l="1"/>
  <c r="C26" i="3" s="1"/>
  <c r="C29" i="3" s="1"/>
</calcChain>
</file>

<file path=xl/sharedStrings.xml><?xml version="1.0" encoding="utf-8"?>
<sst xmlns="http://schemas.openxmlformats.org/spreadsheetml/2006/main" count="23" uniqueCount="23">
  <si>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</si>
  <si>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</si>
  <si>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</si>
  <si>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</si>
  <si>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</si>
  <si>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</si>
  <si>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</si>
  <si>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Stock Price (S)</t>
  </si>
  <si>
    <t>Exercise Price (X)</t>
  </si>
  <si>
    <t>d1</t>
  </si>
  <si>
    <t>d2</t>
  </si>
  <si>
    <t>-d1</t>
  </si>
  <si>
    <t>-d2</t>
  </si>
  <si>
    <t>N(-d1)</t>
  </si>
  <si>
    <t>N(-d2)</t>
  </si>
  <si>
    <t>Time To Maturity - Years (T)</t>
  </si>
  <si>
    <t>Put Option Price (Black Scholes Option Pricing Model)</t>
  </si>
  <si>
    <t>Risk-free Rate - Annual (r)</t>
  </si>
  <si>
    <r>
      <t>Standard Deviation - Annual (</t>
    </r>
    <r>
      <rPr>
        <sz val="9"/>
        <rFont val="Calibri"/>
        <family val="2"/>
      </rPr>
      <t>σ</t>
    </r>
    <r>
      <rPr>
        <sz val="9"/>
        <rFont val="Arial"/>
        <family val="2"/>
      </rPr>
      <t>)</t>
    </r>
  </si>
  <si>
    <t>Put Option Price (p)</t>
  </si>
  <si>
    <t>Black-Scholes Option Pricing Model: Valuing a Put Option</t>
  </si>
  <si>
    <t xml:space="preserve">The Black-Scholes model estimates the theoretical value of a European put option whose ultimate value depends on the price of the stock at the expiration date.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</si>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</sst>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20" fillId="0" borderId="0"/>
  </cellStyleXfs>
  <cellXfs count="41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8" fontId="12" fillId="2" borderId="0" xfId="4" applyNumberFormat="1" applyFont="1" applyFill="1" applyAlignment="1">
      <alignment horizontal="right" wrapText="1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9" fontId="14" fillId="2" borderId="0" xfId="4" applyNumberFormat="1" applyFont="1" applyFill="1" applyAlignment="1">
      <alignment horizontal="right"/>
    </xf>
    <xf numFmtId="8" fontId="19" fillId="3" borderId="8" xfId="8" applyNumberFormat="1" applyFont="1" applyFill="1" applyBorder="1"/>
    <xf numFmtId="164" fontId="20" fillId="2" borderId="0" xfId="9" applyNumberFormat="1" applyFill="1" applyAlignment="1">
      <alignment horizontal="right"/>
    </xf>
    <xf numFmtId="4" fontId="19" fillId="3" borderId="8" xfId="8" applyNumberFormat="1" applyFont="1" applyFill="1" applyBorder="1"/>
    <xf numFmtId="9" fontId="12" fillId="2" borderId="0" xfId="4" applyNumberFormat="1" applyFont="1" applyFill="1" applyAlignment="1">
      <alignment horizontal="right" wrapText="1"/>
    </xf>
    <xf numFmtId="4" fontId="14" fillId="2" borderId="0" xfId="4" applyNumberFormat="1" applyFont="1" applyFill="1"/>
    <xf numFmtId="8" fontId="14" fillId="2" borderId="0" xfId="4" applyNumberFormat="1" applyFont="1" applyFill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3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4" fillId="4" borderId="0" xfId="2" applyFont="1" applyFill="1"/>
    <xf numFmtId="0" fontId="0" fillId="4" borderId="0" xfId="0" applyFill="1"/>
    <xf numFmtId="0" fontId="22" fillId="4" borderId="6" xfId="2" applyFont="1" applyFill="1" applyBorder="1" applyAlignment="1">
      <alignment horizontal="left" vertical="center" wrapText="1"/>
    </xf>
    <xf numFmtId="0" fontId="22" fillId="4" borderId="0" xfId="2" applyFont="1" applyFill="1" applyAlignment="1">
      <alignment horizontal="left" vertical="center" wrapText="1"/>
    </xf>
    <xf numFmtId="0" fontId="22" fillId="4" borderId="1" xfId="2" applyFont="1" applyFill="1" applyBorder="1" applyAlignment="1">
      <alignment horizontal="left" vertical="center" wrapText="1"/>
    </xf>
    <xf numFmtId="0" fontId="22" fillId="4" borderId="2" xfId="2" applyFont="1" applyFill="1" applyBorder="1" applyAlignment="1">
      <alignment horizontal="left" vertical="center" wrapText="1"/>
    </xf>
    <xf numFmtId="0" fontId="22" fillId="4" borderId="3" xfId="2" applyFont="1" applyFill="1" applyBorder="1" applyAlignment="1">
      <alignment horizontal="left" vertical="center" wrapText="1"/>
    </xf>
    <xf numFmtId="0" fontId="22" fillId="4" borderId="4" xfId="2" applyFont="1" applyFill="1" applyBorder="1" applyAlignment="1">
      <alignment horizontal="left" vertical="center" wrapText="1"/>
    </xf>
  </cellXfs>
  <cellStyles count="10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Normal 3" xfId="9" xr:uid="{810C5C0E-427C-4F2D-A5A4-C0FF355E13BE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918EA-AB72-4718-84FF-8C94F8DF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60F531-CD6D-41FE-8569-144432413554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023CC5-4B11-4475-B5D6-C0C1BAD96044}"/>
            </a:ext>
          </a:extLst>
        </xdr:cNvPr>
        <xdr:cNvSpPr/>
      </xdr:nvSpPr>
      <xdr:spPr>
        <a:xfrm>
          <a:off x="1534887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14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2E2465-FD08-45F4-9F05-017C2BEFDF63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190500</xdr:colOff>
      <xdr:row>14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C39B003-CD43-4745-81BB-BF8C4EA35735}"/>
            </a:ext>
          </a:extLst>
        </xdr:cNvPr>
        <xdr:cNvSpPr txBox="1"/>
      </xdr:nvSpPr>
      <xdr:spPr>
        <a:xfrm>
          <a:off x="7277100" y="152495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116205</xdr:colOff>
      <xdr:row>28</xdr:row>
      <xdr:rowOff>83820</xdr:rowOff>
    </xdr:from>
    <xdr:to>
      <xdr:col>3</xdr:col>
      <xdr:colOff>630554</xdr:colOff>
      <xdr:row>28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258FAED-95C3-4B3A-85EA-32F643638039}"/>
            </a:ext>
          </a:extLst>
        </xdr:cNvPr>
        <xdr:cNvCxnSpPr/>
      </xdr:nvCxnSpPr>
      <xdr:spPr>
        <a:xfrm flipH="1">
          <a:off x="2764155" y="3998595"/>
          <a:ext cx="5143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27</xdr:row>
      <xdr:rowOff>8572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4334C3E-3E97-42E0-9A71-626F12C4EB79}"/>
            </a:ext>
          </a:extLst>
        </xdr:cNvPr>
        <xdr:cNvSpPr txBox="1"/>
      </xdr:nvSpPr>
      <xdr:spPr>
        <a:xfrm>
          <a:off x="7277100" y="255365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445770</xdr:colOff>
      <xdr:row>28</xdr:row>
      <xdr:rowOff>91440</xdr:rowOff>
    </xdr:from>
    <xdr:to>
      <xdr:col>7</xdr:col>
      <xdr:colOff>287654</xdr:colOff>
      <xdr:row>28</xdr:row>
      <xdr:rowOff>91440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E2739F5-2723-474C-A588-1F2CA4706976}"/>
            </a:ext>
          </a:extLst>
        </xdr:cNvPr>
        <xdr:cNvCxnSpPr/>
      </xdr:nvCxnSpPr>
      <xdr:spPr>
        <a:xfrm flipH="1">
          <a:off x="5179695" y="4777740"/>
          <a:ext cx="53720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467676</xdr:colOff>
      <xdr:row>27</xdr:row>
      <xdr:rowOff>136207</xdr:rowOff>
    </xdr:from>
    <xdr:ext cx="2218374" cy="263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993BA47-3DB5-4E3C-BD96-D2685EFA4D3E}"/>
                </a:ext>
              </a:extLst>
            </xdr:cNvPr>
            <xdr:cNvSpPr txBox="1"/>
          </xdr:nvSpPr>
          <xdr:spPr>
            <a:xfrm>
              <a:off x="5896926" y="3908107"/>
              <a:ext cx="2218374" cy="263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𝑋</m:t>
                    </m:r>
                    <m:sSup>
                      <m:sSup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𝑟𝑇</m:t>
                        </m:r>
                      </m:sup>
                    </m:sSup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e>
                    </m:d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𝑁</m:t>
                    </m:r>
                    <m:d>
                      <m:d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b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993BA47-3DB5-4E3C-BD96-D2685EFA4D3E}"/>
                </a:ext>
              </a:extLst>
            </xdr:cNvPr>
            <xdr:cNvSpPr txBox="1"/>
          </xdr:nvSpPr>
          <xdr:spPr>
            <a:xfrm>
              <a:off x="5896926" y="3908107"/>
              <a:ext cx="2218374" cy="2638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𝑝_0=𝑋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𝑒^(−𝑟𝑇) 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𝑑〗_2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𝑆_0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𝑁(〖−𝑑〗_1 )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180975</xdr:colOff>
      <xdr:row>15</xdr:row>
      <xdr:rowOff>1905</xdr:rowOff>
    </xdr:from>
    <xdr:ext cx="1689735" cy="6705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4494D30-4358-4E60-BF49-D488ABA800F4}"/>
                </a:ext>
              </a:extLst>
            </xdr:cNvPr>
            <xdr:cNvSpPr txBox="1"/>
          </xdr:nvSpPr>
          <xdr:spPr>
            <a:xfrm>
              <a:off x="6715125" y="2230755"/>
              <a:ext cx="1689735" cy="6705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</m:func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4494D30-4358-4E60-BF49-D488ABA800F4}"/>
                </a:ext>
              </a:extLst>
            </xdr:cNvPr>
            <xdr:cNvSpPr txBox="1"/>
          </xdr:nvSpPr>
          <xdr:spPr>
            <a:xfrm>
              <a:off x="6715125" y="2230755"/>
              <a:ext cx="1689735" cy="6705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𝑑_1=ln⁡〖(𝑆_0/𝑋)+(𝑟+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^2/2)𝑇〗/(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𝜎√𝑇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331470</xdr:colOff>
      <xdr:row>18</xdr:row>
      <xdr:rowOff>30479</xdr:rowOff>
    </xdr:from>
    <xdr:ext cx="2807970" cy="706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D1E7719-1472-4E79-9853-066FD7FD21D8}"/>
                </a:ext>
              </a:extLst>
            </xdr:cNvPr>
            <xdr:cNvSpPr txBox="1"/>
          </xdr:nvSpPr>
          <xdr:spPr>
            <a:xfrm>
              <a:off x="5065395" y="2716529"/>
              <a:ext cx="2807970" cy="706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ln</m:t>
                            </m:r>
                          </m:fName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𝑆</m:t>
                                        </m:r>
                                      </m:e>
                                      <m:sub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0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𝑋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p>
                                      <m:sSup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  <a:cs typeface="+mn-cs"/>
                                          </a:rPr>
                                          <m:t>𝜎</m:t>
                                        </m:r>
                                      </m:e>
                                      <m:sup>
                                        <m: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num>
                                  <m:den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</m:e>
                            </m:d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</m:func>
                      </m:num>
                      <m:den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𝜎</m:t>
                        </m:r>
                        <m:rad>
                          <m:radPr>
                            <m:degHide m:val="on"/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𝑇</m:t>
                            </m:r>
                          </m:e>
                        </m:rad>
                      </m:den>
                    </m:f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𝜎</m:t>
                    </m:r>
                    <m:rad>
                      <m:radPr>
                        <m:degHide m:val="on"/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</m:e>
                    </m:ra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D1E7719-1472-4E79-9853-066FD7FD21D8}"/>
                </a:ext>
              </a:extLst>
            </xdr:cNvPr>
            <xdr:cNvSpPr txBox="1"/>
          </xdr:nvSpPr>
          <xdr:spPr>
            <a:xfrm>
              <a:off x="5065395" y="2716529"/>
              <a:ext cx="2807970" cy="706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𝑑_2=ln⁡〖(𝑆_0/𝑋)+(𝑟−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^2/2)𝑇〗/(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𝜎√𝑇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)=𝑑_1−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𝜎√𝑇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3</xdr:col>
      <xdr:colOff>135255</xdr:colOff>
      <xdr:row>17</xdr:row>
      <xdr:rowOff>78105</xdr:rowOff>
    </xdr:from>
    <xdr:to>
      <xdr:col>3</xdr:col>
      <xdr:colOff>668654</xdr:colOff>
      <xdr:row>17</xdr:row>
      <xdr:rowOff>78105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59B1463-AB59-401C-9499-E8A47794BB93}"/>
            </a:ext>
          </a:extLst>
        </xdr:cNvPr>
        <xdr:cNvCxnSpPr/>
      </xdr:nvCxnSpPr>
      <xdr:spPr>
        <a:xfrm flipH="1">
          <a:off x="2783205" y="336423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20</xdr:row>
      <xdr:rowOff>95250</xdr:rowOff>
    </xdr:from>
    <xdr:to>
      <xdr:col>3</xdr:col>
      <xdr:colOff>695324</xdr:colOff>
      <xdr:row>20</xdr:row>
      <xdr:rowOff>95250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9010857-9BBD-47CE-AA39-B0A7DA711410}"/>
            </a:ext>
          </a:extLst>
        </xdr:cNvPr>
        <xdr:cNvCxnSpPr/>
      </xdr:nvCxnSpPr>
      <xdr:spPr>
        <a:xfrm flipH="1">
          <a:off x="2809875" y="386715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</xdr:colOff>
      <xdr:row>24</xdr:row>
      <xdr:rowOff>83820</xdr:rowOff>
    </xdr:from>
    <xdr:to>
      <xdr:col>3</xdr:col>
      <xdr:colOff>636269</xdr:colOff>
      <xdr:row>24</xdr:row>
      <xdr:rowOff>83820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64BBBDE4-9FCE-45DF-A238-269D56941D3F}"/>
            </a:ext>
          </a:extLst>
        </xdr:cNvPr>
        <xdr:cNvCxnSpPr/>
      </xdr:nvCxnSpPr>
      <xdr:spPr>
        <a:xfrm flipH="1">
          <a:off x="2750820" y="4170045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102870</xdr:colOff>
      <xdr:row>25</xdr:row>
      <xdr:rowOff>83820</xdr:rowOff>
    </xdr:from>
    <xdr:to>
      <xdr:col>3</xdr:col>
      <xdr:colOff>636269</xdr:colOff>
      <xdr:row>25</xdr:row>
      <xdr:rowOff>83820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A6FD722-2CF3-4A99-B151-90CA4FD6D863}"/>
            </a:ext>
          </a:extLst>
        </xdr:cNvPr>
        <xdr:cNvCxnSpPr/>
      </xdr:nvCxnSpPr>
      <xdr:spPr>
        <a:xfrm flipH="1">
          <a:off x="2748915" y="4171950"/>
          <a:ext cx="53149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91440</xdr:rowOff>
    </xdr:from>
    <xdr:to>
      <xdr:col>9</xdr:col>
      <xdr:colOff>57150</xdr:colOff>
      <xdr:row>17</xdr:row>
      <xdr:rowOff>95250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F5B27AAF-DB47-4FB6-AAD7-262D641007F7}"/>
            </a:ext>
          </a:extLst>
        </xdr:cNvPr>
        <xdr:cNvCxnSpPr/>
      </xdr:nvCxnSpPr>
      <xdr:spPr>
        <a:xfrm flipH="1" flipV="1">
          <a:off x="5981700" y="2606040"/>
          <a:ext cx="609600" cy="381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20</xdr:row>
      <xdr:rowOff>76200</xdr:rowOff>
    </xdr:from>
    <xdr:to>
      <xdr:col>6</xdr:col>
      <xdr:colOff>373379</xdr:colOff>
      <xdr:row>20</xdr:row>
      <xdr:rowOff>76200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98582D71-B9C9-42A6-8AD7-324D2C84A9C5}"/>
            </a:ext>
          </a:extLst>
        </xdr:cNvPr>
        <xdr:cNvCxnSpPr/>
      </xdr:nvCxnSpPr>
      <xdr:spPr>
        <a:xfrm flipH="1">
          <a:off x="4572000" y="3876675"/>
          <a:ext cx="53530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22</xdr:row>
      <xdr:rowOff>66675</xdr:rowOff>
    </xdr:from>
    <xdr:to>
      <xdr:col>3</xdr:col>
      <xdr:colOff>676274</xdr:colOff>
      <xdr:row>22</xdr:row>
      <xdr:rowOff>66675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9D3F6E12-D979-484D-AB6C-E2FA5281168C}"/>
            </a:ext>
          </a:extLst>
        </xdr:cNvPr>
        <xdr:cNvCxnSpPr/>
      </xdr:nvCxnSpPr>
      <xdr:spPr>
        <a:xfrm flipH="1">
          <a:off x="2790825" y="340995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144780</xdr:colOff>
      <xdr:row>23</xdr:row>
      <xdr:rowOff>72390</xdr:rowOff>
    </xdr:from>
    <xdr:to>
      <xdr:col>3</xdr:col>
      <xdr:colOff>678179</xdr:colOff>
      <xdr:row>23</xdr:row>
      <xdr:rowOff>72390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2CE6F2CD-C96C-43E7-9E61-770AFB34A7C2}"/>
            </a:ext>
          </a:extLst>
        </xdr:cNvPr>
        <xdr:cNvCxnSpPr/>
      </xdr:nvCxnSpPr>
      <xdr:spPr>
        <a:xfrm flipH="1">
          <a:off x="2792730" y="3558540"/>
          <a:ext cx="5333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7299C-8589-4A36-A41D-CBC2F810A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E29" sqref="D29:E29"/>
    </sheetView>
  </sheetViews>
  <sheetFormatPr defaultColWidth="10.25" defaultRowHeight="13.8" x14ac:dyDescent="0.25"/>
  <cols>
    <col min="1" max="2" width="12.375" style="20" customWidth="1"/>
    <col min="3" max="3" width="37.25" style="20" customWidth="1"/>
    <col min="4" max="22" width="12.375" style="20" customWidth="1"/>
    <col min="23" max="25" width="10.25" style="20"/>
    <col min="26" max="26" width="10.25" style="20" customWidth="1"/>
    <col min="27" max="16384" width="10.25" style="20"/>
  </cols>
  <sheetData>
    <row r="1" spans="1:16" ht="19.5" customHeight="1" x14ac:dyDescent="0.25"/>
    <row r="2" spans="1:16" ht="19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9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9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9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9.5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9.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6" x14ac:dyDescent="0.4">
      <c r="A10" s="21"/>
      <c r="B10" s="22"/>
      <c r="C10" s="23" t="s">
        <v>20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</row>
    <row r="11" spans="1:16" ht="19.5" customHeight="1" x14ac:dyDescent="0.25">
      <c r="A11" s="21"/>
      <c r="B11" s="22"/>
      <c r="C11" s="24"/>
      <c r="D11" s="25"/>
      <c r="E11" s="25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9.5" customHeight="1" x14ac:dyDescent="0.3">
      <c r="A12" s="21"/>
      <c r="B12" s="26"/>
      <c r="C12" s="27" t="s">
        <v>2</v>
      </c>
      <c r="D12" s="22"/>
      <c r="E12" s="22"/>
      <c r="F12" s="26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9.5" customHeight="1" x14ac:dyDescent="0.25">
      <c r="A13" s="21"/>
      <c r="B13" s="26"/>
      <c r="C13" s="35" t="s">
        <v>21</v>
      </c>
      <c r="D13" s="36"/>
      <c r="E13" s="36"/>
      <c r="F13" s="37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9.5" customHeight="1" x14ac:dyDescent="0.25">
      <c r="A14" s="21"/>
      <c r="B14" s="26"/>
      <c r="C14" s="35"/>
      <c r="D14" s="36"/>
      <c r="E14" s="36"/>
      <c r="F14" s="37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9.5" customHeight="1" x14ac:dyDescent="0.25">
      <c r="A15" s="21"/>
      <c r="B15" s="26"/>
      <c r="C15" s="38"/>
      <c r="D15" s="39"/>
      <c r="E15" s="39"/>
      <c r="F15" s="40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9.5" customHeight="1" x14ac:dyDescent="0.25">
      <c r="A16" s="21"/>
      <c r="B16" s="22"/>
      <c r="C16" s="28"/>
      <c r="D16" s="28"/>
      <c r="E16" s="28"/>
      <c r="F16" s="28"/>
      <c r="G16" s="25"/>
      <c r="H16" s="25"/>
      <c r="I16" s="25"/>
      <c r="J16" s="25"/>
      <c r="K16" s="25"/>
      <c r="L16" s="25"/>
      <c r="M16" s="25"/>
      <c r="N16" s="25"/>
      <c r="O16" s="22"/>
      <c r="P16" s="22"/>
    </row>
    <row r="17" spans="1:16" ht="19.5" customHeight="1" x14ac:dyDescent="0.25">
      <c r="A17" s="21"/>
      <c r="B17" s="22"/>
      <c r="C17" s="29" t="s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 t="s">
        <v>0</v>
      </c>
      <c r="O17" s="22"/>
      <c r="P17" s="22"/>
    </row>
    <row r="18" spans="1:16" ht="19.5" customHeight="1" x14ac:dyDescent="0.25">
      <c r="A18" s="21"/>
      <c r="B18" s="22"/>
      <c r="C18" s="29" t="s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</row>
    <row r="19" spans="1:16" ht="19.5" customHeight="1" x14ac:dyDescent="0.25">
      <c r="A19" s="21"/>
      <c r="B19" s="22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</row>
    <row r="20" spans="1:16" ht="19.5" customHeight="1" x14ac:dyDescent="0.25">
      <c r="A20" s="21"/>
      <c r="B20" s="22"/>
      <c r="C20" s="29" t="s">
        <v>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2"/>
      <c r="O20" s="22"/>
      <c r="P20" s="22"/>
    </row>
    <row r="21" spans="1:16" ht="19.5" customHeight="1" x14ac:dyDescent="0.25">
      <c r="A21" s="21"/>
      <c r="B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2"/>
      <c r="O21" s="22"/>
      <c r="P21" s="22"/>
    </row>
    <row r="22" spans="1:16" ht="19.5" customHeight="1" x14ac:dyDescent="0.25">
      <c r="A22" s="21"/>
      <c r="B22" s="2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2"/>
      <c r="O22" s="22"/>
      <c r="P22" s="22"/>
    </row>
    <row r="23" spans="1:16" ht="19.5" customHeight="1" x14ac:dyDescent="0.25">
      <c r="A23" s="21"/>
      <c r="B23" s="2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2"/>
      <c r="O23" s="22"/>
      <c r="P23" s="22"/>
    </row>
    <row r="24" spans="1:16" ht="19.5" customHeight="1" x14ac:dyDescent="0.4">
      <c r="A24" s="21"/>
      <c r="B24" s="22"/>
      <c r="C24" s="33" t="s">
        <v>22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2"/>
      <c r="O24" s="22"/>
      <c r="P24" s="22"/>
    </row>
    <row r="25" spans="1:16" ht="19.5" customHeight="1" x14ac:dyDescent="0.25">
      <c r="A25" s="21"/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</row>
    <row r="26" spans="1:16" ht="19.5" customHeight="1" x14ac:dyDescent="0.25">
      <c r="A26" s="21"/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2"/>
      <c r="O26" s="22"/>
      <c r="P26" s="22"/>
    </row>
    <row r="27" spans="1:16" ht="19.5" customHeight="1" x14ac:dyDescent="0.25">
      <c r="A27" s="21"/>
      <c r="B27" s="21"/>
      <c r="C27" s="21"/>
      <c r="D27" s="21"/>
      <c r="E27" s="21"/>
      <c r="F27" s="21"/>
      <c r="G27" s="32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9.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0" customFormat="1" ht="19.5" customHeight="1" x14ac:dyDescent="0.25"/>
    <row r="34" s="20" customFormat="1" ht="19.5" customHeight="1" x14ac:dyDescent="0.25"/>
    <row r="35" s="20" customFormat="1" ht="19.5" customHeight="1" x14ac:dyDescent="0.25"/>
    <row r="36" s="20" customFormat="1" ht="19.5" customHeight="1" x14ac:dyDescent="0.25"/>
    <row r="37" s="20" customFormat="1" ht="19.5" customHeight="1" x14ac:dyDescent="0.25"/>
    <row r="38" s="20" customFormat="1" ht="19.5" customHeight="1" x14ac:dyDescent="0.25"/>
    <row r="39" s="20" customFormat="1" ht="19.5" customHeight="1" x14ac:dyDescent="0.25"/>
    <row r="40" s="20" customFormat="1" ht="19.5" customHeight="1" x14ac:dyDescent="0.25"/>
    <row r="41" s="20" customFormat="1" ht="19.5" customHeight="1" x14ac:dyDescent="0.25"/>
    <row r="42" s="20" customFormat="1" ht="19.5" customHeight="1" x14ac:dyDescent="0.25"/>
    <row r="43" s="2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I35"/>
  <sheetViews>
    <sheetView workbookViewId="0">
      <selection activeCell="D36" sqref="D36"/>
    </sheetView>
  </sheetViews>
  <sheetFormatPr defaultRowHeight="11.4" x14ac:dyDescent="0.2"/>
  <cols>
    <col min="1" max="1" width="1.875" style="4" customWidth="1"/>
    <col min="2" max="2" width="28.375" style="4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9" t="s">
        <v>16</v>
      </c>
      <c r="E1" s="7"/>
      <c r="F1" s="8"/>
      <c r="G1" s="7"/>
    </row>
    <row r="2" spans="2:8" ht="12.75" customHeight="1" x14ac:dyDescent="0.2"/>
    <row r="3" spans="2:8" ht="12" thickBot="1" x14ac:dyDescent="0.25">
      <c r="B3" s="1" t="s">
        <v>5</v>
      </c>
      <c r="C3" s="2"/>
      <c r="D3" s="6"/>
      <c r="E3" s="6"/>
      <c r="F3" s="11"/>
      <c r="G3" s="6"/>
      <c r="H3" s="6"/>
    </row>
    <row r="4" spans="2:8" ht="12" thickTop="1" x14ac:dyDescent="0.2">
      <c r="B4" s="3" t="s">
        <v>7</v>
      </c>
      <c r="C4" s="10">
        <v>35</v>
      </c>
      <c r="F4" s="5"/>
    </row>
    <row r="5" spans="2:8" ht="12" x14ac:dyDescent="0.25">
      <c r="B5" s="4" t="s">
        <v>18</v>
      </c>
      <c r="C5" s="17">
        <v>0.25</v>
      </c>
      <c r="F5" s="5"/>
    </row>
    <row r="6" spans="2:8" x14ac:dyDescent="0.2">
      <c r="B6" s="4" t="s">
        <v>17</v>
      </c>
      <c r="C6" s="13">
        <v>0.01</v>
      </c>
      <c r="F6" s="5"/>
    </row>
    <row r="7" spans="2:8" x14ac:dyDescent="0.2">
      <c r="B7" s="3" t="s">
        <v>8</v>
      </c>
      <c r="C7" s="10">
        <v>40</v>
      </c>
    </row>
    <row r="8" spans="2:8" x14ac:dyDescent="0.2">
      <c r="B8" s="4" t="s">
        <v>15</v>
      </c>
      <c r="C8" s="4">
        <v>0.75</v>
      </c>
    </row>
    <row r="13" spans="2:8" ht="12" thickBot="1" x14ac:dyDescent="0.25">
      <c r="B13" s="1" t="s">
        <v>6</v>
      </c>
      <c r="C13" s="2"/>
      <c r="D13" s="6"/>
      <c r="E13" s="6"/>
      <c r="F13" s="11"/>
      <c r="G13" s="6"/>
      <c r="H13" s="6"/>
    </row>
    <row r="14" spans="2:8" ht="12" thickTop="1" x14ac:dyDescent="0.2">
      <c r="B14" s="3"/>
      <c r="C14" s="12"/>
      <c r="F14" s="5"/>
    </row>
    <row r="18" spans="2:9" ht="13.8" x14ac:dyDescent="0.25">
      <c r="B18" s="4" t="s">
        <v>9</v>
      </c>
      <c r="C18" s="16">
        <f>(LN(C4/C7)+(C6+(C5^2)/2)*C8)/(C5*SQRT(C8))</f>
        <v>-0.47386089219183758</v>
      </c>
      <c r="E18" s="4" t="str">
        <f ca="1">_xlfn.FORMULATEXT(C18)</f>
        <v>=(LN(C4/C7)+(C6+(C5^2)/2)*C8)/(C5*SQRT(C8))</v>
      </c>
      <c r="I18"/>
    </row>
    <row r="19" spans="2:9" ht="13.2" x14ac:dyDescent="0.25">
      <c r="C19" s="15"/>
    </row>
    <row r="20" spans="2:9" ht="13.2" x14ac:dyDescent="0.25">
      <c r="C20" s="15"/>
    </row>
    <row r="21" spans="2:9" x14ac:dyDescent="0.2">
      <c r="B21" s="4" t="s">
        <v>10</v>
      </c>
      <c r="C21" s="16">
        <f>C18-C5*SQRT(C8)</f>
        <v>-0.69036724313794728</v>
      </c>
      <c r="E21" s="4" t="str">
        <f ca="1">_xlfn.FORMULATEXT(C21)</f>
        <v>=C18-C5*SQRT(C8)</v>
      </c>
    </row>
    <row r="22" spans="2:9" ht="13.2" x14ac:dyDescent="0.25">
      <c r="C22" s="15"/>
    </row>
    <row r="23" spans="2:9" x14ac:dyDescent="0.2">
      <c r="B23" s="4" t="s">
        <v>11</v>
      </c>
      <c r="C23" s="16">
        <f>-C18</f>
        <v>0.47386089219183758</v>
      </c>
      <c r="E23" s="4" t="str">
        <f ca="1">_xlfn.FORMULATEXT(C23)</f>
        <v>=-C18</v>
      </c>
    </row>
    <row r="24" spans="2:9" x14ac:dyDescent="0.2">
      <c r="B24" s="4" t="s">
        <v>12</v>
      </c>
      <c r="C24" s="16">
        <f>-C21</f>
        <v>0.69036724313794728</v>
      </c>
      <c r="E24" s="4" t="str">
        <f ca="1">_xlfn.FORMULATEXT(C24)</f>
        <v>=-C21</v>
      </c>
    </row>
    <row r="25" spans="2:9" x14ac:dyDescent="0.2">
      <c r="B25" s="4" t="s">
        <v>13</v>
      </c>
      <c r="C25" s="16">
        <f>NORMSDIST(C23)</f>
        <v>0.68220044565187932</v>
      </c>
      <c r="E25" s="4" t="str">
        <f ca="1">_xlfn.FORMULATEXT(C25)</f>
        <v>=NORMSDIST(C23)</v>
      </c>
    </row>
    <row r="26" spans="2:9" x14ac:dyDescent="0.2">
      <c r="B26" s="4" t="s">
        <v>14</v>
      </c>
      <c r="C26" s="16">
        <f>NORMSDIST(C24)</f>
        <v>0.75501836456244464</v>
      </c>
      <c r="E26" s="4" t="str">
        <f ca="1">_xlfn.FORMULATEXT(C26)</f>
        <v>=NORMSDIST(C24)</v>
      </c>
    </row>
    <row r="29" spans="2:9" ht="13.8" x14ac:dyDescent="0.25">
      <c r="B29" s="4" t="s">
        <v>19</v>
      </c>
      <c r="C29" s="14">
        <f>C7*EXP(-C6*C8)*C26-C4*C25</f>
        <v>6.0980607514598368</v>
      </c>
      <c r="E29" s="4" t="str">
        <f ca="1">_xlfn.FORMULATEXT(C29)</f>
        <v>=C7*EXP(-C6*C8)*C26-C4*C25</v>
      </c>
      <c r="G29"/>
    </row>
    <row r="32" spans="2:9" x14ac:dyDescent="0.2">
      <c r="E32" s="19"/>
    </row>
    <row r="35" spans="3:3" x14ac:dyDescent="0.2">
      <c r="C35" s="18"/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FAAB-4AD4-4098-BD41-B52FADC8B9D8}">
  <dimension ref="A1"/>
  <sheetViews>
    <sheetView workbookViewId="0">
      <selection sqref="A1:XFD1048576"/>
    </sheetView>
  </sheetViews>
  <sheetFormatPr defaultRowHeight="13.8" x14ac:dyDescent="0.25"/>
  <cols>
    <col min="1" max="16384" width="9" style="3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Put Option Price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2023-03-29T15:04:36Z</dcterms:modified>
</cp:coreProperties>
</file>