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xr:revisionPtr revIDLastSave="0" documentId="13_ncr:1_{E758E1A3-EB0C-40EF-829B-FB64B0938B7B}" xr6:coauthVersionLast="47" xr6:coauthVersionMax="47" xr10:uidLastSave="{00000000-0000-0000-0000-000000000000}"/>
  <bookViews>
    <workbookView xWindow="-108" yWindow="-108" windowWidth="23256" windowHeight="12576" xr2:uid="{00000000-000D-0000-FFFF-FFFF00000000}"/>
  </bookViews>
  <sheets>
    <sheet name="Cover Page" sheetId="3" r:id="rId1"/>
    <sheet name="Personal Monthly Budget" sheetId="1" r:id="rId2"/>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9" i="1" l="1"/>
  <c r="E15" i="1"/>
  <c r="E16" i="1"/>
  <c r="E17" i="1"/>
  <c r="E18" i="1"/>
  <c r="E19" i="1"/>
  <c r="E20" i="1"/>
  <c r="E21" i="1"/>
  <c r="E22" i="1"/>
  <c r="E23" i="1"/>
  <c r="E24" i="1"/>
  <c r="E25" i="1"/>
  <c r="C12" i="1"/>
  <c r="C7" i="1"/>
  <c r="J63" i="1"/>
  <c r="H6" i="1" s="1"/>
  <c r="J61" i="1"/>
  <c r="H4" i="1" s="1"/>
  <c r="J55" i="1"/>
  <c r="J56" i="1"/>
  <c r="J57" i="1"/>
  <c r="J58" i="1"/>
  <c r="J49" i="1"/>
  <c r="J50" i="1"/>
  <c r="J51" i="1"/>
  <c r="J52" i="1" s="1"/>
  <c r="J43" i="1"/>
  <c r="J46" i="1" s="1"/>
  <c r="J44" i="1"/>
  <c r="J45" i="1"/>
  <c r="J36" i="1"/>
  <c r="J37" i="1"/>
  <c r="J40" i="1" s="1"/>
  <c r="J38" i="1"/>
  <c r="J39" i="1"/>
  <c r="J27" i="1"/>
  <c r="J28" i="1"/>
  <c r="J29" i="1"/>
  <c r="J30" i="1"/>
  <c r="J31" i="1"/>
  <c r="J32" i="1"/>
  <c r="J15" i="1"/>
  <c r="J16" i="1"/>
  <c r="J17" i="1"/>
  <c r="J18" i="1"/>
  <c r="J19" i="1"/>
  <c r="J20" i="1"/>
  <c r="J21" i="1"/>
  <c r="J22" i="1"/>
  <c r="J23" i="1"/>
  <c r="E60" i="1"/>
  <c r="E61" i="1"/>
  <c r="E66" i="1" s="1"/>
  <c r="E62" i="1"/>
  <c r="E63" i="1"/>
  <c r="E64" i="1"/>
  <c r="E65" i="1"/>
  <c r="E51" i="1"/>
  <c r="E52" i="1"/>
  <c r="E53" i="1"/>
  <c r="E54" i="1"/>
  <c r="E55" i="1"/>
  <c r="E45" i="1"/>
  <c r="E46" i="1"/>
  <c r="E47" i="1"/>
  <c r="E38" i="1"/>
  <c r="E42" i="1" s="1"/>
  <c r="E39" i="1"/>
  <c r="E40" i="1"/>
  <c r="E41" i="1"/>
  <c r="E28" i="1"/>
  <c r="E35" i="1" s="1"/>
  <c r="E29" i="1"/>
  <c r="E30" i="1"/>
  <c r="E31" i="1"/>
  <c r="E32" i="1"/>
  <c r="E33" i="1"/>
  <c r="E34" i="1"/>
  <c r="J33" i="1"/>
  <c r="E48" i="1"/>
  <c r="J59" i="1"/>
  <c r="J24" i="1" l="1"/>
  <c r="E56" i="1"/>
  <c r="H8" i="1"/>
  <c r="J65" i="1"/>
</calcChain>
</file>

<file path=xl/sharedStrings.xml><?xml version="1.0" encoding="utf-8"?>
<sst xmlns="http://schemas.openxmlformats.org/spreadsheetml/2006/main" count="156" uniqueCount="94">
  <si>
    <t>Personal Monthly Budget</t>
  </si>
  <si>
    <t>Projected Monthly Income</t>
  </si>
  <si>
    <t>Projected Balance
(Projected income minus expenses)</t>
  </si>
  <si>
    <t>Projected Monthly Income label is in cell at right. Enter Income 1 in cell E5 and Extra Income in E6 to calculate Total monthly income in E7. Next instruction is in cell A7.</t>
  </si>
  <si>
    <t>Income 1</t>
  </si>
  <si>
    <t>Extra income</t>
  </si>
  <si>
    <t>Actual Balance
(Actual income minus expenses)</t>
  </si>
  <si>
    <t>Projected Balance is auto calculated in cell H4, Actual Balance in H6, and Difference in H8. Next instruction is in cell A10.</t>
  </si>
  <si>
    <t>Total monthly income</t>
  </si>
  <si>
    <t>Difference
(Actual minus projected)</t>
  </si>
  <si>
    <t>Actual Monthly Income</t>
  </si>
  <si>
    <t>Actual Monthly Income label is in cell at right. Enter Income 1 in cell C10 and Extra Income in C11 to calculate Total monthly income in C12. Next instruction is in cell A14.</t>
  </si>
  <si>
    <t>Enter details in Housing table starting in cell at right and in Entertainment table starting in cell G14. Next instruction is in cell A27.</t>
  </si>
  <si>
    <t>HOUSING</t>
  </si>
  <si>
    <t>Projected Cost</t>
  </si>
  <si>
    <t>Actual Cost</t>
  </si>
  <si>
    <t>Difference</t>
  </si>
  <si>
    <t>ENTERTAINMENT</t>
  </si>
  <si>
    <t>Mortgage or rent</t>
  </si>
  <si>
    <t>Video/DVD</t>
  </si>
  <si>
    <t>Phone</t>
  </si>
  <si>
    <t>CDs</t>
  </si>
  <si>
    <t>Electricity</t>
  </si>
  <si>
    <t>Movies</t>
  </si>
  <si>
    <t>Gas</t>
  </si>
  <si>
    <t>Concerts</t>
  </si>
  <si>
    <t>Water and sewer</t>
  </si>
  <si>
    <t>Sporting events</t>
  </si>
  <si>
    <t>Cable</t>
  </si>
  <si>
    <t>Live theater</t>
  </si>
  <si>
    <t>Waste removal</t>
  </si>
  <si>
    <t>Other</t>
  </si>
  <si>
    <t>Maintenance or repairs</t>
  </si>
  <si>
    <t>Supplies</t>
  </si>
  <si>
    <t>Subtotal</t>
  </si>
  <si>
    <t>LOANS</t>
  </si>
  <si>
    <t>Enter details in Transportation table starting in cell at right and in Loans table starting in cell G26. Next instruction is in cell A37.</t>
  </si>
  <si>
    <t>TRANSPORTATION</t>
  </si>
  <si>
    <t>Personal</t>
  </si>
  <si>
    <t>Vehicle payment</t>
  </si>
  <si>
    <t>Student</t>
  </si>
  <si>
    <t>Bus/taxi fare</t>
  </si>
  <si>
    <t>Credit card</t>
  </si>
  <si>
    <t>Insurance</t>
  </si>
  <si>
    <t>Licensing</t>
  </si>
  <si>
    <t>Fuel</t>
  </si>
  <si>
    <t>Maintenance</t>
  </si>
  <si>
    <t>TAXES</t>
  </si>
  <si>
    <t>Federal</t>
  </si>
  <si>
    <t>INSURANCE</t>
  </si>
  <si>
    <t>State</t>
  </si>
  <si>
    <t>Home</t>
  </si>
  <si>
    <t>Local</t>
  </si>
  <si>
    <t>Health</t>
  </si>
  <si>
    <t>Life</t>
  </si>
  <si>
    <t>SAVINGS OR INVESTMENTS</t>
  </si>
  <si>
    <t>Retirement account</t>
  </si>
  <si>
    <t>Enter details in Food table starting in cell at right and in Savings table starting in cell G42. Next instruction is in cell A50.</t>
  </si>
  <si>
    <t>FOOD</t>
  </si>
  <si>
    <t>Investment account</t>
  </si>
  <si>
    <t>Groceries</t>
  </si>
  <si>
    <t>Dining out</t>
  </si>
  <si>
    <t>GIFTS AND DONATIONS</t>
  </si>
  <si>
    <t>Charity 1</t>
  </si>
  <si>
    <t>Enter details in Pets table starting in cell at right and in Gifts table starting in cell G48. Next instruction is in cell A58.</t>
  </si>
  <si>
    <t>PETS</t>
  </si>
  <si>
    <t>Charity 2</t>
  </si>
  <si>
    <t>Food</t>
  </si>
  <si>
    <t>Charity 3</t>
  </si>
  <si>
    <t>Medical</t>
  </si>
  <si>
    <t>Grooming</t>
  </si>
  <si>
    <t>Toys</t>
  </si>
  <si>
    <t>LEGAL</t>
  </si>
  <si>
    <t>Attorney</t>
  </si>
  <si>
    <t>Alimony</t>
  </si>
  <si>
    <t>Payments on lien or judgment</t>
  </si>
  <si>
    <t>Enter details in Personal Care table starting in cell at right and in Legal table starting in cell G54. Next instruction is in cell A61.</t>
  </si>
  <si>
    <t>PERSONAL CARE</t>
  </si>
  <si>
    <t>Hair/nails</t>
  </si>
  <si>
    <t>Total Projected Cost is auto calculated in cell J61, Total Actual Cost in J63, and Total Difference in J65.</t>
  </si>
  <si>
    <t>Clothing</t>
  </si>
  <si>
    <t>Total Projected Cost</t>
  </si>
  <si>
    <t>Dry cleaning</t>
  </si>
  <si>
    <t>Health club</t>
  </si>
  <si>
    <t>Total Actual Cost</t>
  </si>
  <si>
    <t>Organization dues or fees</t>
  </si>
  <si>
    <t>Total Difference</t>
  </si>
  <si>
    <t>Description</t>
  </si>
  <si>
    <t>This Excel model is for educational purposes only.</t>
  </si>
  <si>
    <t>Strictly Confidential</t>
  </si>
  <si>
    <t>All content is Copyright material of 365 Financial Analyst ®</t>
  </si>
  <si>
    <t>© 2021, 365 Financial Analyst ®</t>
  </si>
  <si>
    <t>Personal Budget Template</t>
  </si>
  <si>
    <t xml:space="preserve">Use this Personal Monthly Budget worksheet to track your Projected and Actual Monthly Income and Projected and Actual Cost.
Enter expenses incurred on various categories in respective tables.
Projected Balance, Actual Balance, and Difference are auto calculated.
Note:
Additional instructions have been provided in column A in PERSONAL MONTHLY BUDGET worksheet. This text has been intentionally hidden. To remove text, select column A, then select DELETE. To unhide text, select column A, then change font color.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</si>
</sst>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quot;$&quot;#,##0.00\)"/>
    <numFmt numFmtId="165" formatCode="&quot;$&quot;#,##0.00_);[Red]\(&quot;$&quot;#,##0.00\)"/>
    <numFmt numFmtId="166" formatCode="&quot;$&quot;#,##0.00"/>
    <numFmt numFmtId="167" formatCode="[&lt;=9999999]###\-####;\(###\)\ ###\-####"/>
  </numFmts>
  <fonts count="28" x14ac:knownFonts="1">
    <font>
      <sz val="10"/>
      <color theme="1" tint="0.24994659260841701"/>
      <name val="Lucida Sans"/>
      <family val="2"/>
      <scheme val="minor"/>
    </font>
    <font>
      <sz val="11"/>
      <color theme="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4" tint="-0.499984740745262"/>
      <name val="Lucida Sans"/>
      <family val="2"/>
      <scheme val="minor"/>
    </font>
    <font>
      <sz val="10"/>
      <color theme="1" tint="0.24994659260841701"/>
      <name val="Arial"/>
      <family val="2"/>
    </font>
    <font>
      <sz val="11"/>
      <color theme="0"/>
      <name val="Arial"/>
      <family val="2"/>
    </font>
    <font>
      <sz val="11"/>
      <color rgb="FF000000"/>
      <name val="Arial"/>
      <family val="2"/>
    </font>
    <font>
      <sz val="11"/>
      <color theme="1"/>
      <name val="Arial"/>
      <family val="2"/>
    </font>
    <font>
      <sz val="36"/>
      <color theme="0"/>
      <name val="Arial"/>
      <family val="2"/>
    </font>
    <font>
      <sz val="22"/>
      <color theme="3" tint="0.24994659260841701"/>
      <name val="Arial"/>
      <family val="2"/>
    </font>
    <font>
      <sz val="10"/>
      <color theme="0"/>
      <name val="Arial"/>
      <family val="2"/>
    </font>
    <font>
      <sz val="14"/>
      <color theme="0"/>
      <name val="Arial"/>
      <family val="2"/>
    </font>
    <font>
      <sz val="12"/>
      <name val="Arial"/>
      <family val="2"/>
    </font>
    <font>
      <b/>
      <sz val="12"/>
      <name val="Arial"/>
      <family val="2"/>
    </font>
    <font>
      <b/>
      <sz val="10"/>
      <color theme="1" tint="0.24994659260841701"/>
      <name val="Arial"/>
      <family val="2"/>
    </font>
    <font>
      <sz val="12"/>
      <color theme="1" tint="0.24994659260841701"/>
      <name val="Arial"/>
      <family val="2"/>
    </font>
    <font>
      <b/>
      <sz val="12"/>
      <color theme="1" tint="0.24994659260841701"/>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9"/>
      <color theme="0"/>
      <name val="Arial"/>
      <family val="2"/>
    </font>
    <font>
      <u/>
      <sz val="10"/>
      <color theme="10"/>
      <name val="Arial"/>
      <family val="2"/>
    </font>
    <font>
      <u/>
      <sz val="9"/>
      <color theme="0"/>
      <name val="Arial"/>
      <family val="2"/>
    </font>
    <font>
      <sz val="11"/>
      <color rgb="FF0073B0"/>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bgColor indexed="64"/>
      </patternFill>
    </fill>
    <fill>
      <patternFill patternType="solid">
        <fgColor rgb="FF0073B0"/>
        <bgColor indexed="64"/>
      </patternFill>
    </fill>
    <fill>
      <patternFill patternType="solid">
        <fgColor rgb="FF0070C0"/>
        <bgColor indexed="64"/>
      </patternFill>
    </fill>
  </fills>
  <borders count="13">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s>
  <cellStyleXfs count="9">
    <xf numFmtId="0" fontId="0" fillId="0" borderId="0"/>
    <xf numFmtId="0" fontId="5" fillId="0" borderId="1" applyNumberFormat="0" applyFill="0" applyAlignment="0" applyProtection="0"/>
    <xf numFmtId="0" fontId="3" fillId="0" borderId="2" applyNumberFormat="0" applyFill="0" applyBorder="0" applyAlignment="0" applyProtection="0"/>
    <xf numFmtId="0" fontId="4" fillId="0" borderId="3" applyNumberFormat="0" applyFill="0" applyBorder="0" applyAlignment="0" applyProtection="0"/>
    <xf numFmtId="167" fontId="6" fillId="0" borderId="0" applyFont="0" applyFill="0" applyBorder="0" applyAlignment="0" applyProtection="0"/>
    <xf numFmtId="14" fontId="6" fillId="0" borderId="0" applyFont="0" applyFill="0" applyBorder="0" applyAlignment="0" applyProtection="0"/>
    <xf numFmtId="0" fontId="2" fillId="0" borderId="0"/>
    <xf numFmtId="0" fontId="1" fillId="0" borderId="0"/>
    <xf numFmtId="0" fontId="25" fillId="0" borderId="0" applyNumberFormat="0" applyFill="0" applyBorder="0" applyAlignment="0" applyProtection="0"/>
  </cellStyleXfs>
  <cellXfs count="49">
    <xf numFmtId="0" fontId="0" fillId="0" borderId="0" xfId="0"/>
    <xf numFmtId="0" fontId="7" fillId="0" borderId="0" xfId="0" applyFont="1"/>
    <xf numFmtId="0" fontId="8" fillId="0" borderId="0" xfId="0" applyFont="1"/>
    <xf numFmtId="0" fontId="9" fillId="0" borderId="0" xfId="0" applyFont="1"/>
    <xf numFmtId="0" fontId="10" fillId="0" borderId="0" xfId="0" applyFont="1"/>
    <xf numFmtId="0" fontId="8" fillId="0" borderId="0" xfId="0" applyFont="1" applyAlignment="1">
      <alignment wrapText="1"/>
    </xf>
    <xf numFmtId="0" fontId="10" fillId="6" borderId="0" xfId="0" applyFont="1" applyFill="1"/>
    <xf numFmtId="0" fontId="11" fillId="6" borderId="0" xfId="1" applyFont="1" applyFill="1" applyBorder="1" applyAlignment="1">
      <alignment vertical="center"/>
    </xf>
    <xf numFmtId="0" fontId="12" fillId="6" borderId="0" xfId="1" applyFont="1" applyFill="1" applyBorder="1"/>
    <xf numFmtId="0" fontId="13" fillId="0" borderId="0" xfId="0" applyFont="1"/>
    <xf numFmtId="0" fontId="7" fillId="0" borderId="0" xfId="2" applyFont="1" applyBorder="1" applyAlignment="1">
      <alignment vertical="center" wrapText="1"/>
    </xf>
    <xf numFmtId="0" fontId="15" fillId="2" borderId="4" xfId="2" applyFont="1" applyFill="1" applyBorder="1" applyAlignment="1">
      <alignment vertical="center"/>
    </xf>
    <xf numFmtId="164" fontId="15" fillId="2" borderId="6" xfId="0" applyNumberFormat="1" applyFont="1" applyFill="1" applyBorder="1" applyAlignment="1">
      <alignment vertical="center"/>
    </xf>
    <xf numFmtId="0" fontId="7" fillId="0" borderId="0" xfId="2" applyFont="1" applyBorder="1" applyAlignment="1">
      <alignment vertical="center"/>
    </xf>
    <xf numFmtId="164" fontId="16" fillId="3" borderId="6" xfId="0" applyNumberFormat="1" applyFont="1" applyFill="1" applyBorder="1" applyAlignment="1">
      <alignment vertical="center"/>
    </xf>
    <xf numFmtId="0" fontId="7" fillId="0" borderId="0" xfId="2" applyFont="1" applyBorder="1" applyAlignment="1">
      <alignment horizontal="left" vertical="center"/>
    </xf>
    <xf numFmtId="165" fontId="17" fillId="0" borderId="0" xfId="0" applyNumberFormat="1" applyFont="1" applyAlignment="1">
      <alignment vertical="center"/>
    </xf>
    <xf numFmtId="0" fontId="18" fillId="0" borderId="0" xfId="0" applyFont="1" applyAlignment="1">
      <alignment vertical="center"/>
    </xf>
    <xf numFmtId="0" fontId="18" fillId="0" borderId="0" xfId="0" applyFont="1"/>
    <xf numFmtId="166" fontId="18" fillId="0" borderId="0" xfId="0" applyNumberFormat="1" applyFont="1" applyAlignment="1">
      <alignment vertical="center"/>
    </xf>
    <xf numFmtId="0" fontId="19" fillId="0" borderId="0" xfId="0" applyFont="1" applyAlignment="1">
      <alignment vertical="center"/>
    </xf>
    <xf numFmtId="0" fontId="20" fillId="6" borderId="0" xfId="7" applyFont="1" applyFill="1"/>
    <xf numFmtId="0" fontId="21" fillId="6" borderId="0" xfId="7" applyFont="1" applyFill="1"/>
    <xf numFmtId="0" fontId="8" fillId="6" borderId="0" xfId="7" applyFont="1" applyFill="1"/>
    <xf numFmtId="0" fontId="22" fillId="6" borderId="0" xfId="7" applyFont="1" applyFill="1" applyProtection="1">
      <protection locked="0"/>
    </xf>
    <xf numFmtId="0" fontId="8" fillId="6" borderId="8" xfId="7" applyFont="1" applyFill="1" applyBorder="1" applyProtection="1">
      <protection locked="0"/>
    </xf>
    <xf numFmtId="0" fontId="8" fillId="6" borderId="8" xfId="7" applyFont="1" applyFill="1" applyBorder="1"/>
    <xf numFmtId="0" fontId="8" fillId="6" borderId="9" xfId="7" applyFont="1" applyFill="1" applyBorder="1"/>
    <xf numFmtId="0" fontId="23" fillId="6" borderId="0" xfId="7" applyFont="1" applyFill="1"/>
    <xf numFmtId="0" fontId="8" fillId="6" borderId="5" xfId="7" applyFont="1" applyFill="1" applyBorder="1"/>
    <xf numFmtId="0" fontId="24" fillId="6" borderId="0" xfId="7" applyFont="1" applyFill="1"/>
    <xf numFmtId="0" fontId="23" fillId="6" borderId="0" xfId="7" applyFont="1" applyFill="1" applyAlignment="1">
      <alignment horizontal="right"/>
    </xf>
    <xf numFmtId="0" fontId="26" fillId="6" borderId="0" xfId="8" applyFont="1" applyFill="1" applyBorder="1"/>
    <xf numFmtId="0" fontId="27" fillId="6" borderId="0" xfId="7" applyFont="1" applyFill="1"/>
    <xf numFmtId="0" fontId="16" fillId="2" borderId="4" xfId="2" applyFont="1" applyFill="1" applyBorder="1" applyAlignment="1">
      <alignment vertical="center"/>
    </xf>
    <xf numFmtId="0" fontId="18" fillId="7" borderId="0" xfId="0" applyFont="1" applyFill="1" applyAlignment="1">
      <alignment vertical="center"/>
    </xf>
    <xf numFmtId="0" fontId="8" fillId="6" borderId="10" xfId="7" applyFont="1" applyFill="1" applyBorder="1" applyAlignment="1">
      <alignment horizontal="left" vertical="center" wrapText="1"/>
    </xf>
    <xf numFmtId="0" fontId="8" fillId="6" borderId="0" xfId="7" applyFont="1" applyFill="1" applyAlignment="1">
      <alignment horizontal="left" vertical="center" wrapText="1"/>
    </xf>
    <xf numFmtId="0" fontId="8" fillId="6" borderId="9" xfId="7" applyFont="1" applyFill="1" applyBorder="1" applyAlignment="1">
      <alignment horizontal="left" vertical="center" wrapText="1"/>
    </xf>
    <xf numFmtId="0" fontId="8" fillId="6" borderId="11" xfId="7" applyFont="1" applyFill="1" applyBorder="1" applyAlignment="1">
      <alignment horizontal="left" vertical="center" wrapText="1"/>
    </xf>
    <xf numFmtId="0" fontId="8" fillId="6" borderId="8" xfId="7" applyFont="1" applyFill="1" applyBorder="1" applyAlignment="1">
      <alignment horizontal="left" vertical="center" wrapText="1"/>
    </xf>
    <xf numFmtId="0" fontId="8" fillId="6" borderId="12" xfId="7" applyFont="1" applyFill="1" applyBorder="1" applyAlignment="1">
      <alignment horizontal="left" vertical="center" wrapText="1"/>
    </xf>
    <xf numFmtId="0" fontId="18" fillId="0" borderId="0" xfId="0" applyFont="1" applyAlignment="1">
      <alignment horizontal="center"/>
    </xf>
    <xf numFmtId="0" fontId="15" fillId="4" borderId="6" xfId="2" applyFont="1" applyFill="1" applyBorder="1" applyAlignment="1">
      <alignment horizontal="left" vertical="center" wrapText="1" indent="1"/>
    </xf>
    <xf numFmtId="0" fontId="14" fillId="7" borderId="4" xfId="3" applyFont="1" applyFill="1" applyBorder="1" applyAlignment="1">
      <alignment vertical="center"/>
    </xf>
    <xf numFmtId="0" fontId="14" fillId="7" borderId="7" xfId="3" applyFont="1" applyFill="1" applyBorder="1" applyAlignment="1">
      <alignment vertical="center"/>
    </xf>
    <xf numFmtId="0" fontId="14" fillId="7" borderId="5" xfId="3" applyFont="1" applyFill="1" applyBorder="1" applyAlignment="1">
      <alignment vertical="center"/>
    </xf>
    <xf numFmtId="164" fontId="16" fillId="5" borderId="6" xfId="0" applyNumberFormat="1" applyFont="1" applyFill="1" applyBorder="1" applyAlignment="1">
      <alignment horizontal="right" vertical="center" indent="1"/>
    </xf>
    <xf numFmtId="0" fontId="7" fillId="0" borderId="0" xfId="0" applyFont="1" applyAlignment="1">
      <alignment horizontal="center"/>
    </xf>
  </cellXfs>
  <cellStyles count="9">
    <cellStyle name="Date" xfId="5" xr:uid="{FE33F3B2-B201-45AD-A81E-81BCB12ED9D2}"/>
    <cellStyle name="Heading 1" xfId="1" builtinId="16" customBuiltin="1"/>
    <cellStyle name="Heading 2" xfId="2" builtinId="17" customBuiltin="1"/>
    <cellStyle name="Heading 3" xfId="3" builtinId="18" customBuiltin="1"/>
    <cellStyle name="Hyperlink 2 2" xfId="8" xr:uid="{76DEE8A3-32C9-441C-A2DD-18DD97C66342}"/>
    <cellStyle name="Normal" xfId="0" builtinId="0" customBuiltin="1"/>
    <cellStyle name="Normal 2 2 2" xfId="6" xr:uid="{0C893246-0E34-42C7-894E-212AC9C65F86}"/>
    <cellStyle name="Normal 2 2 2 2" xfId="7" xr:uid="{9F29F098-3549-4050-A0BD-D251CA1D54B4}"/>
    <cellStyle name="Phone" xfId="4" xr:uid="{70E46558-98AC-446F-861A-54F270CBD905}"/>
  </cellStyles>
  <dxfs count="144">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b/>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dxf>
    <dxf>
      <font>
        <strike val="0"/>
        <outline val="0"/>
        <shadow val="0"/>
        <u val="none"/>
        <vertAlign val="baseline"/>
        <sz val="12"/>
        <color theme="1" tint="0.24994659260841701"/>
        <name val="Arial"/>
        <family val="2"/>
        <scheme val="none"/>
      </font>
    </dxf>
    <dxf>
      <font>
        <b val="0"/>
        <i val="0"/>
        <strike val="0"/>
        <condense val="0"/>
        <extend val="0"/>
        <outline val="0"/>
        <shadow val="0"/>
        <u val="none"/>
        <vertAlign val="baseline"/>
        <sz val="12"/>
        <color theme="1" tint="0.24994659260841701"/>
        <name val="Arial"/>
        <family val="2"/>
        <scheme val="none"/>
      </font>
      <fill>
        <patternFill patternType="solid">
          <fgColor indexed="64"/>
          <bgColor rgb="FF0070C0"/>
        </patternFill>
      </fill>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b/>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dxf>
    <dxf>
      <font>
        <strike val="0"/>
        <outline val="0"/>
        <shadow val="0"/>
        <u val="none"/>
        <vertAlign val="baseline"/>
        <sz val="12"/>
        <color theme="1" tint="0.24994659260841701"/>
        <name val="Arial"/>
        <family val="2"/>
        <scheme val="none"/>
      </font>
    </dxf>
    <dxf>
      <font>
        <b val="0"/>
        <i val="0"/>
        <strike val="0"/>
        <condense val="0"/>
        <extend val="0"/>
        <outline val="0"/>
        <shadow val="0"/>
        <u val="none"/>
        <vertAlign val="baseline"/>
        <sz val="12"/>
        <color theme="1" tint="0.24994659260841701"/>
        <name val="Arial"/>
        <family val="2"/>
        <scheme val="none"/>
      </font>
      <fill>
        <patternFill patternType="solid">
          <fgColor indexed="64"/>
          <bgColor rgb="FF0070C0"/>
        </patternFill>
      </fill>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b/>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dxf>
    <dxf>
      <font>
        <strike val="0"/>
        <outline val="0"/>
        <shadow val="0"/>
        <u val="none"/>
        <vertAlign val="baseline"/>
        <sz val="12"/>
        <color theme="1" tint="0.24994659260841701"/>
        <name val="Arial"/>
        <family val="2"/>
        <scheme val="none"/>
      </font>
    </dxf>
    <dxf>
      <font>
        <b val="0"/>
        <i val="0"/>
        <strike val="0"/>
        <condense val="0"/>
        <extend val="0"/>
        <outline val="0"/>
        <shadow val="0"/>
        <u val="none"/>
        <vertAlign val="baseline"/>
        <sz val="12"/>
        <color theme="1" tint="0.24994659260841701"/>
        <name val="Arial"/>
        <family val="2"/>
        <scheme val="none"/>
      </font>
      <fill>
        <patternFill patternType="solid">
          <fgColor indexed="64"/>
          <bgColor rgb="FF0070C0"/>
        </patternFill>
      </fill>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b/>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dxf>
    <dxf>
      <font>
        <strike val="0"/>
        <outline val="0"/>
        <shadow val="0"/>
        <u val="none"/>
        <vertAlign val="baseline"/>
        <sz val="12"/>
        <color theme="1" tint="0.24994659260841701"/>
        <name val="Arial"/>
        <family val="2"/>
        <scheme val="none"/>
      </font>
    </dxf>
    <dxf>
      <font>
        <b val="0"/>
        <i val="0"/>
        <strike val="0"/>
        <condense val="0"/>
        <extend val="0"/>
        <outline val="0"/>
        <shadow val="0"/>
        <u val="none"/>
        <vertAlign val="baseline"/>
        <sz val="12"/>
        <color theme="1" tint="0.24994659260841701"/>
        <name val="Arial"/>
        <family val="2"/>
        <scheme val="none"/>
      </font>
      <fill>
        <patternFill patternType="solid">
          <fgColor indexed="64"/>
          <bgColor rgb="FF0070C0"/>
        </patternFill>
      </fill>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b/>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dxf>
    <dxf>
      <font>
        <strike val="0"/>
        <outline val="0"/>
        <shadow val="0"/>
        <u val="none"/>
        <vertAlign val="baseline"/>
        <sz val="12"/>
        <color theme="1" tint="0.24994659260841701"/>
        <name val="Arial"/>
        <family val="2"/>
        <scheme val="none"/>
      </font>
    </dxf>
    <dxf>
      <font>
        <b val="0"/>
        <i val="0"/>
        <strike val="0"/>
        <condense val="0"/>
        <extend val="0"/>
        <outline val="0"/>
        <shadow val="0"/>
        <u val="none"/>
        <vertAlign val="baseline"/>
        <sz val="12"/>
        <color theme="1" tint="0.24994659260841701"/>
        <name val="Arial"/>
        <family val="2"/>
        <scheme val="none"/>
      </font>
      <fill>
        <patternFill patternType="solid">
          <fgColor indexed="64"/>
          <bgColor rgb="FF0070C0"/>
        </patternFill>
      </fill>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b/>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dxf>
    <dxf>
      <font>
        <strike val="0"/>
        <outline val="0"/>
        <shadow val="0"/>
        <u val="none"/>
        <vertAlign val="baseline"/>
        <sz val="12"/>
        <color theme="1" tint="0.24994659260841701"/>
        <name val="Arial"/>
        <family val="2"/>
        <scheme val="none"/>
      </font>
    </dxf>
    <dxf>
      <font>
        <b val="0"/>
        <i val="0"/>
        <strike val="0"/>
        <condense val="0"/>
        <extend val="0"/>
        <outline val="0"/>
        <shadow val="0"/>
        <u val="none"/>
        <vertAlign val="baseline"/>
        <sz val="12"/>
        <color theme="1" tint="0.24994659260841701"/>
        <name val="Arial"/>
        <family val="2"/>
        <scheme val="none"/>
      </font>
      <fill>
        <patternFill patternType="solid">
          <fgColor indexed="64"/>
          <bgColor rgb="FF0070C0"/>
        </patternFill>
      </fill>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b/>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dxf>
    <dxf>
      <font>
        <strike val="0"/>
        <outline val="0"/>
        <shadow val="0"/>
        <u val="none"/>
        <vertAlign val="baseline"/>
        <sz val="12"/>
        <color theme="1" tint="0.24994659260841701"/>
        <name val="Arial"/>
        <family val="2"/>
        <scheme val="none"/>
      </font>
    </dxf>
    <dxf>
      <font>
        <b val="0"/>
        <i val="0"/>
        <strike val="0"/>
        <condense val="0"/>
        <extend val="0"/>
        <outline val="0"/>
        <shadow val="0"/>
        <u val="none"/>
        <vertAlign val="baseline"/>
        <sz val="12"/>
        <color theme="1" tint="0.24994659260841701"/>
        <name val="Arial"/>
        <family val="2"/>
        <scheme val="none"/>
      </font>
      <fill>
        <patternFill patternType="solid">
          <fgColor indexed="64"/>
          <bgColor rgb="FF0070C0"/>
        </patternFill>
      </fill>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b/>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dxf>
    <dxf>
      <font>
        <strike val="0"/>
        <outline val="0"/>
        <shadow val="0"/>
        <u val="none"/>
        <vertAlign val="baseline"/>
        <sz val="12"/>
        <color theme="1" tint="0.24994659260841701"/>
        <name val="Arial"/>
        <family val="2"/>
        <scheme val="none"/>
      </font>
    </dxf>
    <dxf>
      <font>
        <b val="0"/>
        <i val="0"/>
        <strike val="0"/>
        <condense val="0"/>
        <extend val="0"/>
        <outline val="0"/>
        <shadow val="0"/>
        <u val="none"/>
        <vertAlign val="baseline"/>
        <sz val="12"/>
        <color theme="1" tint="0.24994659260841701"/>
        <name val="Arial"/>
        <family val="2"/>
        <scheme val="none"/>
      </font>
      <fill>
        <patternFill patternType="solid">
          <fgColor indexed="64"/>
          <bgColor rgb="FF0070C0"/>
        </patternFill>
      </fill>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dxf>
    <dxf>
      <font>
        <strike val="0"/>
        <outline val="0"/>
        <shadow val="0"/>
        <u val="none"/>
        <vertAlign val="baseline"/>
        <sz val="12"/>
        <color theme="1" tint="0.24994659260841701"/>
        <name val="Arial"/>
        <family val="2"/>
        <scheme val="none"/>
      </font>
    </dxf>
    <dxf>
      <font>
        <b val="0"/>
        <i val="0"/>
        <strike val="0"/>
        <condense val="0"/>
        <extend val="0"/>
        <outline val="0"/>
        <shadow val="0"/>
        <u val="none"/>
        <vertAlign val="baseline"/>
        <sz val="12"/>
        <color theme="1" tint="0.24994659260841701"/>
        <name val="Arial"/>
        <family val="2"/>
        <scheme val="none"/>
      </font>
      <fill>
        <patternFill patternType="solid">
          <fgColor indexed="64"/>
          <bgColor rgb="FF0070C0"/>
        </patternFill>
      </fill>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dxf>
    <dxf>
      <font>
        <strike val="0"/>
        <outline val="0"/>
        <shadow val="0"/>
        <u val="none"/>
        <vertAlign val="baseline"/>
        <sz val="12"/>
        <color theme="1" tint="0.24994659260841701"/>
        <name val="Arial"/>
        <family val="2"/>
        <scheme val="none"/>
      </font>
    </dxf>
    <dxf>
      <font>
        <b val="0"/>
        <i val="0"/>
        <strike val="0"/>
        <condense val="0"/>
        <extend val="0"/>
        <outline val="0"/>
        <shadow val="0"/>
        <u val="none"/>
        <vertAlign val="baseline"/>
        <sz val="12"/>
        <color theme="1" tint="0.24994659260841701"/>
        <name val="Arial"/>
        <family val="2"/>
        <scheme val="none"/>
      </font>
      <fill>
        <patternFill patternType="solid">
          <fgColor indexed="64"/>
          <bgColor rgb="FF0070C0"/>
        </patternFill>
      </fill>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numFmt numFmtId="166" formatCode="&quot;$&quot;#,##0.00"/>
      <alignment horizontal="general" vertical="center" textRotation="0" wrapText="0" indent="0" justifyLastLine="0" shrinkToFit="0" readingOrder="0"/>
    </dxf>
    <dxf>
      <font>
        <b/>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dxf>
    <dxf>
      <font>
        <strike val="0"/>
        <outline val="0"/>
        <shadow val="0"/>
        <u val="none"/>
        <vertAlign val="baseline"/>
        <sz val="12"/>
        <color theme="1" tint="0.24994659260841701"/>
        <name val="Arial"/>
        <family val="2"/>
        <scheme val="none"/>
      </font>
    </dxf>
    <dxf>
      <font>
        <strike val="0"/>
        <outline val="0"/>
        <shadow val="0"/>
        <u val="none"/>
        <vertAlign val="baseline"/>
        <sz val="12"/>
        <color theme="1" tint="0.24994659260841701"/>
        <name val="Arial"/>
        <family val="2"/>
        <scheme val="none"/>
      </font>
      <fill>
        <patternFill patternType="solid">
          <fgColor indexed="64"/>
          <bgColor rgb="FF0070C0"/>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Arial"/>
        <family val="2"/>
        <scheme val="none"/>
      </font>
      <numFmt numFmtId="166" formatCode="&quo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Arial"/>
        <family val="2"/>
        <scheme val="none"/>
      </font>
      <numFmt numFmtId="166" formatCode="&quo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Arial"/>
        <family val="2"/>
        <scheme val="none"/>
      </font>
      <numFmt numFmtId="166" formatCode="&quo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Arial"/>
        <family val="2"/>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alignment horizontal="general" vertical="center" textRotation="0" wrapText="0" indent="0" justifyLastLine="0" shrinkToFit="0" readingOrder="0"/>
    </dxf>
    <dxf>
      <font>
        <strike val="0"/>
        <outline val="0"/>
        <shadow val="0"/>
        <u val="none"/>
        <vertAlign val="baseline"/>
        <sz val="12"/>
        <color theme="1" tint="0.24994659260841701"/>
        <name val="Arial"/>
        <family val="2"/>
        <scheme val="none"/>
      </font>
    </dxf>
    <dxf>
      <font>
        <strike val="0"/>
        <outline val="0"/>
        <shadow val="0"/>
        <u val="none"/>
        <vertAlign val="baseline"/>
        <sz val="12"/>
        <color theme="1" tint="0.24994659260841701"/>
        <name val="Arial"/>
        <family val="2"/>
        <scheme val="none"/>
      </font>
    </dxf>
    <dxf>
      <font>
        <strike val="0"/>
        <outline val="0"/>
        <shadow val="0"/>
        <u val="none"/>
        <vertAlign val="baseline"/>
        <sz val="12"/>
        <color theme="1" tint="0.24994659260841701"/>
        <name val="Arial"/>
        <family val="2"/>
        <scheme val="none"/>
      </font>
      <fill>
        <patternFill patternType="solid">
          <fgColor indexed="64"/>
          <bgColor rgb="FF0070C0"/>
        </patternFill>
      </fill>
      <alignment horizontal="general" vertical="center" textRotation="0" wrapText="0"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Light9" defaultPivotStyle="PivotStyleLight16">
    <tableStyle name="Address Book" pivot="0" count="5" xr9:uid="{00000000-0011-0000-FFFF-FFFF00000000}">
      <tableStyleElement type="wholeTable" dxfId="143"/>
      <tableStyleElement type="headerRow" dxfId="142"/>
      <tableStyleElement type="totalRow" dxfId="141"/>
      <tableStyleElement type="firstRowStripe" dxfId="140"/>
      <tableStyleElement type="secondRowStripe" dxfId="139"/>
    </tableStyle>
    <tableStyle name="Personal monthly budget" pivot="0" count="7" xr9:uid="{DF2684C2-C435-47FA-9646-E632C3AE8948}">
      <tableStyleElement type="wholeTable" dxfId="138"/>
      <tableStyleElement type="headerRow" dxfId="137"/>
      <tableStyleElement type="totalRow" dxfId="136"/>
      <tableStyleElement type="firstColumn" dxfId="135"/>
      <tableStyleElement type="lastColumn" dxfId="134"/>
      <tableStyleElement type="firstRowStripe" dxfId="133"/>
      <tableStyleElement type="firstColumnStripe" dxfId="132"/>
    </tableStyle>
  </tableStyles>
  <colors>
    <mruColors>
      <color rgb="FF0073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544830</xdr:colOff>
      <xdr:row>2</xdr:row>
      <xdr:rowOff>190500</xdr:rowOff>
    </xdr:from>
    <xdr:to>
      <xdr:col>10</xdr:col>
      <xdr:colOff>20955</xdr:colOff>
      <xdr:row>6</xdr:row>
      <xdr:rowOff>191917</xdr:rowOff>
    </xdr:to>
    <xdr:pic>
      <xdr:nvPicPr>
        <xdr:cNvPr id="2" name="Picture 1">
          <a:hlinkClick xmlns:r="http://schemas.openxmlformats.org/officeDocument/2006/relationships" r:id="rId1"/>
          <a:extLst>
            <a:ext uri="{FF2B5EF4-FFF2-40B4-BE49-F238E27FC236}">
              <a16:creationId xmlns:a16="http://schemas.microsoft.com/office/drawing/2014/main" id="{D54FF22D-89B1-410A-8E90-B7BA3DF900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2230" y="685800"/>
          <a:ext cx="8137525" cy="9920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179397</xdr:colOff>
      <xdr:row>1</xdr:row>
      <xdr:rowOff>154781</xdr:rowOff>
    </xdr:from>
    <xdr:to>
      <xdr:col>1</xdr:col>
      <xdr:colOff>934305</xdr:colOff>
      <xdr:row>2</xdr:row>
      <xdr:rowOff>0</xdr:rowOff>
    </xdr:to>
    <xdr:pic>
      <xdr:nvPicPr>
        <xdr:cNvPr id="2" name="Picture 1" descr="Decorative Element&#10;">
          <a:extLst>
            <a:ext uri="{FF2B5EF4-FFF2-40B4-BE49-F238E27FC236}">
              <a16:creationId xmlns:a16="http://schemas.microsoft.com/office/drawing/2014/main" id="{4766C989-0398-4EF2-AE72-0FCA1C9EA2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803" y="333375"/>
          <a:ext cx="754908" cy="750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using" displayName="Housing" ref="B14:E25" totalsRowCount="1" headerRowDxfId="131" dataDxfId="130" totalsRowDxfId="129">
  <autoFilter ref="B14:E24" xr:uid="{00000000-0009-0000-0100-000001000000}">
    <filterColumn colId="0" hiddenButton="1"/>
    <filterColumn colId="1" hiddenButton="1"/>
    <filterColumn colId="2" hiddenButton="1"/>
    <filterColumn colId="3" hiddenButton="1"/>
  </autoFilter>
  <tableColumns count="4">
    <tableColumn id="1" xr3:uid="{00000000-0010-0000-0000-000001000000}" name="HOUSING" totalsRowLabel="Subtotal" dataDxfId="128" totalsRowDxfId="127"/>
    <tableColumn id="2" xr3:uid="{00000000-0010-0000-0000-000002000000}" name="Projected Cost" dataDxfId="126" totalsRowDxfId="125"/>
    <tableColumn id="3" xr3:uid="{00000000-0010-0000-0000-000003000000}" name="Actual Cost" dataDxfId="124" totalsRowDxfId="123"/>
    <tableColumn id="4" xr3:uid="{00000000-0010-0000-0000-000004000000}" name="Difference" totalsRowFunction="sum" dataDxfId="122" totalsRowDxfId="121">
      <calculatedColumnFormula>Housing[[#This Row],[Projected Cost]]-Housing[[#This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Housing Costs in this table. Difference is auto 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Pets" displayName="Pets" ref="B50:E56" totalsRowCount="1" headerRowDxfId="32" dataDxfId="31" totalsRowDxfId="30">
  <autoFilter ref="B50:E55" xr:uid="{00000000-0009-0000-0100-00000A000000}">
    <filterColumn colId="0" hiddenButton="1"/>
    <filterColumn colId="1" hiddenButton="1"/>
    <filterColumn colId="2" hiddenButton="1"/>
    <filterColumn colId="3" hiddenButton="1"/>
  </autoFilter>
  <tableColumns count="4">
    <tableColumn id="1" xr3:uid="{00000000-0010-0000-0900-000001000000}" name="PETS" totalsRowLabel="Subtotal" dataDxfId="29" totalsRowDxfId="28"/>
    <tableColumn id="2" xr3:uid="{00000000-0010-0000-0900-000002000000}" name="Projected Cost" dataDxfId="27" totalsRowDxfId="26"/>
    <tableColumn id="3" xr3:uid="{00000000-0010-0000-0900-000003000000}" name="Actual Cost" dataDxfId="25" totalsRowDxfId="24"/>
    <tableColumn id="4" xr3:uid="{00000000-0010-0000-0900-000004000000}" name="Difference" totalsRowFunction="sum" dataDxfId="23" totalsRowDxfId="22">
      <calculatedColumnFormula>Pets[[#This Row],[Projected Cost]]-Pets[[#This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ts Costs in this table. Difference is auto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Legal" displayName="Legal" ref="G54:J59" totalsRowCount="1" headerRowDxfId="21" dataDxfId="20" totalsRowDxfId="19">
  <autoFilter ref="G54:J58" xr:uid="{00000000-0009-0000-0100-00000B000000}">
    <filterColumn colId="0" hiddenButton="1"/>
    <filterColumn colId="1" hiddenButton="1"/>
    <filterColumn colId="2" hiddenButton="1"/>
    <filterColumn colId="3" hiddenButton="1"/>
  </autoFilter>
  <tableColumns count="4">
    <tableColumn id="1" xr3:uid="{00000000-0010-0000-0A00-000001000000}" name="LEGAL" totalsRowLabel="Subtotal" dataDxfId="18" totalsRowDxfId="17"/>
    <tableColumn id="2" xr3:uid="{00000000-0010-0000-0A00-000002000000}" name="Projected Cost" dataDxfId="16" totalsRowDxfId="15"/>
    <tableColumn id="3" xr3:uid="{00000000-0010-0000-0A00-000003000000}" name="Actual Cost" dataDxfId="14" totalsRowDxfId="13"/>
    <tableColumn id="4" xr3:uid="{00000000-0010-0000-0A00-000004000000}" name="Difference" totalsRowFunction="sum" dataDxfId="12" totalsRowDxfId="11">
      <calculatedColumnFormula>Legal[[#This Row],[Projected Cost]]-Legal[[#This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Legal Costs in this table. Difference is auto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PersonalCare" displayName="PersonalCare" ref="B58:E66" totalsRowCount="1" headerRowDxfId="10" dataDxfId="9" totalsRowDxfId="8">
  <autoFilter ref="B58:E65" xr:uid="{00000000-0009-0000-0100-00000C000000}">
    <filterColumn colId="0" hiddenButton="1"/>
    <filterColumn colId="1" hiddenButton="1"/>
    <filterColumn colId="2" hiddenButton="1"/>
    <filterColumn colId="3" hiddenButton="1"/>
  </autoFilter>
  <tableColumns count="4">
    <tableColumn id="1" xr3:uid="{00000000-0010-0000-0B00-000001000000}" name="PERSONAL CARE" totalsRowLabel="Subtotal" dataDxfId="7" totalsRowDxfId="6"/>
    <tableColumn id="2" xr3:uid="{00000000-0010-0000-0B00-000002000000}" name="Projected Cost" dataDxfId="5" totalsRowDxfId="4"/>
    <tableColumn id="3" xr3:uid="{00000000-0010-0000-0B00-000003000000}" name="Actual Cost" dataDxfId="3" totalsRowDxfId="2"/>
    <tableColumn id="4" xr3:uid="{00000000-0010-0000-0B00-000004000000}" name="Difference" totalsRowFunction="sum" dataDxfId="1" totalsRowDxfId="0">
      <calculatedColumnFormula>PersonalCare[[#This Row],[Projected Cost]]-PersonalCare[[#This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rsonal Care Costs in this table. Difference is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ntertainment" displayName="Entertainment" ref="G14:J24" totalsRowCount="1" headerRowDxfId="120" dataDxfId="119" totalsRowDxfId="118" headerRowCellStyle="Normal">
  <autoFilter ref="G14:J23" xr:uid="{00000000-0009-0000-0100-000002000000}">
    <filterColumn colId="0" hiddenButton="1"/>
    <filterColumn colId="1" hiddenButton="1"/>
    <filterColumn colId="2" hiddenButton="1"/>
    <filterColumn colId="3" hiddenButton="1"/>
  </autoFilter>
  <tableColumns count="4">
    <tableColumn id="1" xr3:uid="{00000000-0010-0000-0100-000001000000}" name="ENTERTAINMENT" totalsRowLabel="Subtotal" dataDxfId="117" totalsRowDxfId="116"/>
    <tableColumn id="2" xr3:uid="{00000000-0010-0000-0100-000002000000}" name="Projected Cost" dataDxfId="115" totalsRowDxfId="114"/>
    <tableColumn id="3" xr3:uid="{00000000-0010-0000-0100-000003000000}" name="Actual Cost" dataDxfId="113" totalsRowDxfId="112"/>
    <tableColumn id="4" xr3:uid="{00000000-0010-0000-0100-000004000000}" name="Difference" totalsRowFunction="sum" dataDxfId="111" totalsRowDxfId="110">
      <calculatedColumnFormula>Entertainment[[#This Row],[Projected Cost]]-Entertainment[[#This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Entertainment Costs in this table. Difference is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Loans" displayName="Loans" ref="G26:J33" totalsRowCount="1" headerRowDxfId="109" dataDxfId="108" totalsRowDxfId="107">
  <autoFilter ref="G26:J32" xr:uid="{00000000-0009-0000-0100-000003000000}">
    <filterColumn colId="0" hiddenButton="1"/>
    <filterColumn colId="1" hiddenButton="1"/>
    <filterColumn colId="2" hiddenButton="1"/>
    <filterColumn colId="3" hiddenButton="1"/>
  </autoFilter>
  <tableColumns count="4">
    <tableColumn id="1" xr3:uid="{00000000-0010-0000-0200-000001000000}" name="LOANS" totalsRowLabel="Subtotal" dataDxfId="106" totalsRowDxfId="105"/>
    <tableColumn id="2" xr3:uid="{00000000-0010-0000-0200-000002000000}" name="Projected Cost" dataDxfId="104" totalsRowDxfId="103"/>
    <tableColumn id="3" xr3:uid="{00000000-0010-0000-0200-000003000000}" name="Actual Cost" dataDxfId="102" totalsRowDxfId="101"/>
    <tableColumn id="4" xr3:uid="{00000000-0010-0000-0200-000004000000}" name="Difference" totalsRowFunction="sum" dataDxfId="100" totalsRowDxfId="99">
      <calculatedColumnFormula>Loans[[#This Row],[Projected Cost]]-Loans[[#This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Loan Costs in this table. Difference is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ation" displayName="Transportation" ref="B27:E35" totalsRowCount="1" headerRowDxfId="98" dataDxfId="97" totalsRowDxfId="96">
  <autoFilter ref="B27:E34" xr:uid="{00000000-0009-0000-0100-000004000000}">
    <filterColumn colId="0" hiddenButton="1"/>
    <filterColumn colId="1" hiddenButton="1"/>
    <filterColumn colId="2" hiddenButton="1"/>
    <filterColumn colId="3" hiddenButton="1"/>
  </autoFilter>
  <tableColumns count="4">
    <tableColumn id="1" xr3:uid="{00000000-0010-0000-0300-000001000000}" name="TRANSPORTATION" totalsRowLabel="Subtotal" dataDxfId="95" totalsRowDxfId="94"/>
    <tableColumn id="2" xr3:uid="{00000000-0010-0000-0300-000002000000}" name="Projected Cost" dataDxfId="93" totalsRowDxfId="92"/>
    <tableColumn id="3" xr3:uid="{00000000-0010-0000-0300-000003000000}" name="Actual Cost" dataDxfId="91" totalsRowDxfId="90"/>
    <tableColumn id="4" xr3:uid="{00000000-0010-0000-0300-000004000000}" name="Difference" totalsRowFunction="sum" dataDxfId="89" totalsRowDxfId="88">
      <calculatedColumnFormula>Transportation[[#This Row],[Projected Cost]]-Transportation[[#This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Transportation Costs in this table. Difference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Insurance" displayName="Insurance" ref="B37:E42" totalsRowCount="1" headerRowDxfId="87" dataDxfId="86" totalsRowDxfId="85">
  <autoFilter ref="B37:E41" xr:uid="{00000000-0009-0000-0100-000005000000}">
    <filterColumn colId="0" hiddenButton="1"/>
    <filterColumn colId="1" hiddenButton="1"/>
    <filterColumn colId="2" hiddenButton="1"/>
    <filterColumn colId="3" hiddenButton="1"/>
  </autoFilter>
  <tableColumns count="4">
    <tableColumn id="1" xr3:uid="{00000000-0010-0000-0400-000001000000}" name="INSURANCE" totalsRowLabel="Subtotal" dataDxfId="84" totalsRowDxfId="83"/>
    <tableColumn id="2" xr3:uid="{00000000-0010-0000-0400-000002000000}" name="Projected Cost" dataDxfId="82" totalsRowDxfId="81"/>
    <tableColumn id="3" xr3:uid="{00000000-0010-0000-0400-000003000000}" name="Actual Cost" dataDxfId="80" totalsRowDxfId="79"/>
    <tableColumn id="4" xr3:uid="{00000000-0010-0000-0400-000004000000}" name="Difference" totalsRowFunction="sum" dataDxfId="78" totalsRowDxfId="77">
      <calculatedColumnFormula>Insurance[[#This Row],[Projected Cost]]-Insurance[[#This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Insurance Costs in this table. Difference is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xes" displayName="Taxes" ref="G35:J40" totalsRowCount="1" headerRowDxfId="76" dataDxfId="75" totalsRowDxfId="74">
  <autoFilter ref="G35:J39" xr:uid="{00000000-0009-0000-0100-000006000000}">
    <filterColumn colId="0" hiddenButton="1"/>
    <filterColumn colId="1" hiddenButton="1"/>
    <filterColumn colId="2" hiddenButton="1"/>
    <filterColumn colId="3" hiddenButton="1"/>
  </autoFilter>
  <tableColumns count="4">
    <tableColumn id="1" xr3:uid="{00000000-0010-0000-0500-000001000000}" name="TAXES" totalsRowLabel="Subtotal" dataDxfId="73" totalsRowDxfId="72"/>
    <tableColumn id="2" xr3:uid="{00000000-0010-0000-0500-000002000000}" name="Projected Cost" dataDxfId="71" totalsRowDxfId="70"/>
    <tableColumn id="3" xr3:uid="{00000000-0010-0000-0500-000003000000}" name="Actual Cost" dataDxfId="69" totalsRowDxfId="68"/>
    <tableColumn id="4" xr3:uid="{00000000-0010-0000-0500-000004000000}" name="Difference" totalsRowFunction="sum" dataDxfId="67" totalsRowDxfId="66">
      <calculatedColumnFormula>Taxes[[#This Row],[Projected Cost]]-Taxes[[#This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Taxes Costs in this table. Difference is auto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avings" displayName="Savings" ref="G42:J46" totalsRowCount="1" headerRowDxfId="65" dataDxfId="64" totalsRowDxfId="63">
  <autoFilter ref="G42:J45" xr:uid="{00000000-0009-0000-0100-000007000000}">
    <filterColumn colId="0" hiddenButton="1"/>
    <filterColumn colId="1" hiddenButton="1"/>
    <filterColumn colId="2" hiddenButton="1"/>
    <filterColumn colId="3" hiddenButton="1"/>
  </autoFilter>
  <tableColumns count="4">
    <tableColumn id="1" xr3:uid="{00000000-0010-0000-0600-000001000000}" name="SAVINGS OR INVESTMENTS" totalsRowLabel="Subtotal" dataDxfId="62" totalsRowDxfId="61"/>
    <tableColumn id="2" xr3:uid="{00000000-0010-0000-0600-000002000000}" name="Projected Cost" dataDxfId="60" totalsRowDxfId="59"/>
    <tableColumn id="3" xr3:uid="{00000000-0010-0000-0600-000003000000}" name="Actual Cost" dataDxfId="58" totalsRowDxfId="57"/>
    <tableColumn id="4" xr3:uid="{00000000-0010-0000-0600-000004000000}" name="Difference" totalsRowFunction="sum" dataDxfId="56" totalsRowDxfId="55">
      <calculatedColumnFormula>Savings[[#This Row],[Projected Cost]]-Savings[[#This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Costs for Savings or Investments in this table. Difference is auto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Food" displayName="Food" ref="B44:E48" totalsRowCount="1" headerRowDxfId="54" dataDxfId="53" totalsRowDxfId="52">
  <autoFilter ref="B44:E47" xr:uid="{00000000-0009-0000-0100-000008000000}">
    <filterColumn colId="0" hiddenButton="1"/>
    <filterColumn colId="1" hiddenButton="1"/>
    <filterColumn colId="2" hiddenButton="1"/>
    <filterColumn colId="3" hiddenButton="1"/>
  </autoFilter>
  <tableColumns count="4">
    <tableColumn id="1" xr3:uid="{00000000-0010-0000-0700-000001000000}" name="FOOD" totalsRowLabel="Subtotal" dataDxfId="51" totalsRowDxfId="50"/>
    <tableColumn id="2" xr3:uid="{00000000-0010-0000-0700-000002000000}" name="Projected Cost" dataDxfId="49" totalsRowDxfId="48"/>
    <tableColumn id="3" xr3:uid="{00000000-0010-0000-0700-000003000000}" name="Actual Cost" dataDxfId="47" totalsRowDxfId="46"/>
    <tableColumn id="4" xr3:uid="{00000000-0010-0000-0700-000004000000}" name="Difference" totalsRowFunction="sum" dataDxfId="45" totalsRowDxfId="44">
      <calculatedColumnFormula>Food[[#This Row],[Projected Cost]]-Food[[#This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Food Costs in this table. Difference is auto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Gifts" displayName="Gifts" ref="G48:J52" totalsRowCount="1" headerRowDxfId="43" dataDxfId="42" totalsRowDxfId="41">
  <autoFilter ref="G48:J51" xr:uid="{00000000-0009-0000-0100-000009000000}">
    <filterColumn colId="0" hiddenButton="1"/>
    <filterColumn colId="1" hiddenButton="1"/>
    <filterColumn colId="2" hiddenButton="1"/>
    <filterColumn colId="3" hiddenButton="1"/>
  </autoFilter>
  <tableColumns count="4">
    <tableColumn id="1" xr3:uid="{00000000-0010-0000-0800-000001000000}" name="GIFTS AND DONATIONS" totalsRowLabel="Subtotal" dataDxfId="40" totalsRowDxfId="39"/>
    <tableColumn id="2" xr3:uid="{00000000-0010-0000-0800-000002000000}" name="Projected Cost" dataDxfId="38" totalsRowDxfId="37"/>
    <tableColumn id="3" xr3:uid="{00000000-0010-0000-0800-000003000000}" name="Actual Cost" dataDxfId="36" totalsRowDxfId="35"/>
    <tableColumn id="4" xr3:uid="{00000000-0010-0000-0800-000004000000}" name="Difference" totalsRowFunction="sum" dataDxfId="34" totalsRowDxfId="33">
      <calculatedColumnFormula>Gifts[[#This Row],[Projected Cost]]-Gifts[[#This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Costs for Gifts and Donations in this table. Difference is auto calculated"/>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DB558-644D-4285-A070-46CBC96A8F6A}">
  <dimension ref="A1:P43"/>
  <sheetViews>
    <sheetView showGridLines="0" tabSelected="1" zoomScale="70" zoomScaleNormal="70" workbookViewId="0">
      <selection activeCell="N17" sqref="N17"/>
    </sheetView>
  </sheetViews>
  <sheetFormatPr defaultColWidth="7.81640625" defaultRowHeight="13.8" x14ac:dyDescent="0.25"/>
  <cols>
    <col min="1" max="2" width="9.54296875" style="21" customWidth="1"/>
    <col min="3" max="3" width="28.6328125" style="21" customWidth="1"/>
    <col min="4" max="22" width="9.54296875" style="21" customWidth="1"/>
    <col min="23" max="25" width="7.81640625" style="21"/>
    <col min="26" max="26" width="7.81640625" style="21" customWidth="1"/>
    <col min="27" max="16384" width="7.81640625" style="21"/>
  </cols>
  <sheetData>
    <row r="1" spans="1:16" ht="19.5" customHeight="1" x14ac:dyDescent="0.25"/>
    <row r="2" spans="1:16" ht="19.5" customHeight="1" x14ac:dyDescent="0.25">
      <c r="A2" s="22"/>
      <c r="B2" s="22"/>
      <c r="C2" s="22"/>
      <c r="D2" s="22"/>
      <c r="E2" s="22"/>
      <c r="F2" s="22"/>
      <c r="G2" s="22"/>
      <c r="H2" s="22"/>
      <c r="I2" s="22"/>
      <c r="J2" s="22"/>
      <c r="K2" s="22"/>
      <c r="L2" s="22"/>
      <c r="M2" s="22"/>
      <c r="N2" s="22"/>
      <c r="O2" s="22"/>
      <c r="P2" s="22"/>
    </row>
    <row r="3" spans="1:16" ht="19.5" customHeight="1" x14ac:dyDescent="0.25">
      <c r="A3" s="22"/>
      <c r="B3" s="22"/>
      <c r="C3" s="22"/>
      <c r="D3" s="22"/>
      <c r="E3" s="22"/>
      <c r="F3" s="22"/>
      <c r="G3" s="22"/>
      <c r="H3" s="22"/>
      <c r="I3" s="22"/>
      <c r="J3" s="22"/>
      <c r="K3" s="22"/>
      <c r="L3" s="22"/>
      <c r="M3" s="22"/>
      <c r="N3" s="22"/>
      <c r="O3" s="22"/>
      <c r="P3" s="22"/>
    </row>
    <row r="4" spans="1:16" ht="19.5" customHeight="1" x14ac:dyDescent="0.25">
      <c r="A4" s="22"/>
      <c r="B4" s="22"/>
      <c r="C4" s="22"/>
      <c r="D4" s="22"/>
      <c r="E4" s="22"/>
      <c r="F4" s="22"/>
      <c r="G4" s="22"/>
      <c r="H4" s="22"/>
      <c r="I4" s="22"/>
      <c r="J4" s="22"/>
      <c r="K4" s="22"/>
      <c r="L4" s="22"/>
      <c r="M4" s="22"/>
      <c r="N4" s="22"/>
      <c r="O4" s="22"/>
      <c r="P4" s="22"/>
    </row>
    <row r="5" spans="1:16" ht="19.5" customHeight="1" x14ac:dyDescent="0.25">
      <c r="A5" s="22"/>
      <c r="B5" s="22"/>
      <c r="C5" s="22"/>
      <c r="D5" s="22"/>
      <c r="E5" s="22"/>
      <c r="F5" s="22"/>
      <c r="G5" s="22"/>
      <c r="H5" s="22"/>
      <c r="I5" s="22"/>
      <c r="J5" s="22"/>
      <c r="K5" s="22"/>
      <c r="L5" s="22"/>
      <c r="M5" s="22"/>
      <c r="N5" s="22"/>
      <c r="O5" s="22"/>
      <c r="P5" s="22"/>
    </row>
    <row r="6" spans="1:16" ht="19.5" customHeight="1" x14ac:dyDescent="0.25">
      <c r="A6" s="22"/>
      <c r="B6" s="22"/>
      <c r="C6" s="22"/>
      <c r="D6" s="22"/>
      <c r="E6" s="22"/>
      <c r="F6" s="22"/>
      <c r="G6" s="22"/>
      <c r="H6" s="22"/>
      <c r="I6" s="22"/>
      <c r="J6" s="22"/>
      <c r="K6" s="22"/>
      <c r="L6" s="22"/>
      <c r="M6" s="22"/>
      <c r="N6" s="22"/>
      <c r="O6" s="22"/>
      <c r="P6" s="22"/>
    </row>
    <row r="7" spans="1:16" ht="19.5" customHeight="1" x14ac:dyDescent="0.25">
      <c r="A7" s="22"/>
      <c r="B7" s="22"/>
      <c r="C7" s="22"/>
      <c r="D7" s="22"/>
      <c r="E7" s="22"/>
      <c r="F7" s="22"/>
      <c r="G7" s="22"/>
      <c r="H7" s="22"/>
      <c r="I7" s="22"/>
      <c r="J7" s="22"/>
      <c r="K7" s="22"/>
      <c r="L7" s="22"/>
      <c r="M7" s="22"/>
      <c r="N7" s="22"/>
      <c r="O7" s="22"/>
      <c r="P7" s="22"/>
    </row>
    <row r="8" spans="1:16" ht="19.5" customHeight="1" x14ac:dyDescent="0.25">
      <c r="A8" s="22"/>
      <c r="B8" s="23"/>
      <c r="C8" s="23"/>
      <c r="D8" s="23"/>
      <c r="E8" s="23"/>
      <c r="F8" s="23"/>
      <c r="G8" s="23"/>
      <c r="H8" s="23"/>
      <c r="I8" s="23"/>
      <c r="J8" s="23"/>
      <c r="K8" s="23"/>
      <c r="L8" s="23"/>
      <c r="M8" s="23"/>
      <c r="N8" s="23"/>
      <c r="O8" s="23"/>
      <c r="P8" s="23"/>
    </row>
    <row r="9" spans="1:16" ht="19.5" customHeight="1" x14ac:dyDescent="0.25">
      <c r="A9" s="22"/>
      <c r="B9" s="23"/>
      <c r="C9" s="23"/>
      <c r="D9" s="23"/>
      <c r="E9" s="23"/>
      <c r="F9" s="23"/>
      <c r="G9" s="23"/>
      <c r="H9" s="23"/>
      <c r="I9" s="23"/>
      <c r="J9" s="23"/>
      <c r="K9" s="23"/>
      <c r="L9" s="23"/>
      <c r="M9" s="23"/>
      <c r="N9" s="23"/>
      <c r="O9" s="23"/>
      <c r="P9" s="23"/>
    </row>
    <row r="10" spans="1:16" ht="24.6" x14ac:dyDescent="0.4">
      <c r="A10" s="22"/>
      <c r="B10" s="23"/>
      <c r="C10" s="24" t="s">
        <v>92</v>
      </c>
      <c r="D10" s="23"/>
      <c r="E10" s="23"/>
      <c r="F10" s="23"/>
      <c r="G10" s="23"/>
      <c r="H10" s="23"/>
      <c r="I10" s="23"/>
      <c r="J10" s="23"/>
      <c r="K10" s="23"/>
      <c r="L10" s="23"/>
      <c r="M10" s="23"/>
      <c r="O10" s="23"/>
      <c r="P10" s="23"/>
    </row>
    <row r="11" spans="1:16" ht="19.5" customHeight="1" x14ac:dyDescent="0.25">
      <c r="A11" s="22"/>
      <c r="B11" s="23"/>
      <c r="C11" s="25"/>
      <c r="D11" s="26"/>
      <c r="E11" s="26"/>
      <c r="F11" s="26"/>
      <c r="G11" s="23"/>
      <c r="H11" s="23"/>
      <c r="I11" s="23"/>
      <c r="J11" s="23"/>
      <c r="K11" s="23"/>
      <c r="L11" s="23"/>
      <c r="M11" s="23"/>
      <c r="N11" s="23"/>
      <c r="O11" s="23"/>
      <c r="P11" s="23"/>
    </row>
    <row r="12" spans="1:16" ht="19.5" customHeight="1" x14ac:dyDescent="0.25">
      <c r="A12" s="22"/>
      <c r="B12" s="27"/>
      <c r="C12" s="28" t="s">
        <v>87</v>
      </c>
      <c r="D12" s="23"/>
      <c r="E12" s="23"/>
      <c r="F12" s="27"/>
      <c r="G12" s="23"/>
      <c r="H12" s="23"/>
      <c r="I12" s="23"/>
      <c r="J12" s="23"/>
      <c r="K12" s="23"/>
      <c r="L12" s="23"/>
      <c r="M12" s="23"/>
      <c r="N12" s="23"/>
      <c r="O12" s="23"/>
      <c r="P12" s="23"/>
    </row>
    <row r="13" spans="1:16" ht="19.5" customHeight="1" x14ac:dyDescent="0.25">
      <c r="A13" s="22"/>
      <c r="B13" s="27"/>
      <c r="C13" s="36" t="s">
        <v>93</v>
      </c>
      <c r="D13" s="37"/>
      <c r="E13" s="37"/>
      <c r="F13" s="38"/>
      <c r="G13" s="23"/>
      <c r="H13" s="23"/>
      <c r="I13" s="23"/>
      <c r="J13" s="23"/>
      <c r="K13" s="23"/>
      <c r="L13" s="23"/>
      <c r="M13" s="23"/>
      <c r="N13" s="23"/>
      <c r="O13" s="23"/>
      <c r="P13" s="23"/>
    </row>
    <row r="14" spans="1:16" ht="28.95" customHeight="1" x14ac:dyDescent="0.25">
      <c r="A14" s="22"/>
      <c r="B14" s="27"/>
      <c r="C14" s="36"/>
      <c r="D14" s="37"/>
      <c r="E14" s="37"/>
      <c r="F14" s="38"/>
      <c r="G14" s="23"/>
      <c r="H14" s="23"/>
      <c r="I14" s="23"/>
      <c r="J14" s="23"/>
      <c r="K14" s="23"/>
      <c r="L14" s="23"/>
      <c r="M14" s="23"/>
      <c r="N14" s="23"/>
      <c r="O14" s="23"/>
      <c r="P14" s="23"/>
    </row>
    <row r="15" spans="1:16" ht="127.2" customHeight="1" x14ac:dyDescent="0.25">
      <c r="A15" s="22"/>
      <c r="B15" s="27"/>
      <c r="C15" s="39"/>
      <c r="D15" s="40"/>
      <c r="E15" s="40"/>
      <c r="F15" s="41"/>
      <c r="G15" s="23"/>
      <c r="H15" s="23"/>
      <c r="I15" s="23"/>
      <c r="J15" s="23"/>
      <c r="K15" s="23"/>
      <c r="L15" s="23"/>
      <c r="M15" s="23"/>
      <c r="N15" s="23"/>
      <c r="O15" s="23"/>
      <c r="P15" s="23"/>
    </row>
    <row r="16" spans="1:16" ht="19.5" customHeight="1" x14ac:dyDescent="0.25">
      <c r="A16" s="22"/>
      <c r="B16" s="23"/>
      <c r="C16" s="29"/>
      <c r="D16" s="29"/>
      <c r="E16" s="29"/>
      <c r="F16" s="29"/>
      <c r="G16" s="26"/>
      <c r="H16" s="26"/>
      <c r="I16" s="26"/>
      <c r="J16" s="26"/>
      <c r="K16" s="26"/>
      <c r="L16" s="26"/>
      <c r="M16" s="26"/>
      <c r="N16" s="26"/>
      <c r="O16" s="23"/>
      <c r="P16" s="23"/>
    </row>
    <row r="17" spans="1:16" ht="19.5" customHeight="1" x14ac:dyDescent="0.25">
      <c r="A17" s="22"/>
      <c r="B17" s="23"/>
      <c r="C17" s="30" t="s">
        <v>88</v>
      </c>
      <c r="D17" s="30"/>
      <c r="E17" s="30"/>
      <c r="F17" s="30"/>
      <c r="G17" s="30"/>
      <c r="H17" s="30"/>
      <c r="I17" s="30"/>
      <c r="J17" s="30"/>
      <c r="K17" s="30"/>
      <c r="L17" s="30"/>
      <c r="M17" s="30"/>
      <c r="N17" s="31" t="s">
        <v>89</v>
      </c>
      <c r="O17" s="23"/>
      <c r="P17" s="23"/>
    </row>
    <row r="18" spans="1:16" ht="19.5" customHeight="1" x14ac:dyDescent="0.25">
      <c r="A18" s="22"/>
      <c r="B18" s="23"/>
      <c r="C18" s="30" t="s">
        <v>90</v>
      </c>
      <c r="D18" s="30"/>
      <c r="E18" s="30"/>
      <c r="F18" s="30"/>
      <c r="G18" s="30"/>
      <c r="H18" s="30"/>
      <c r="I18" s="30"/>
      <c r="J18" s="30"/>
      <c r="K18" s="30"/>
      <c r="L18" s="30"/>
      <c r="M18" s="30"/>
      <c r="N18" s="23"/>
      <c r="O18" s="23"/>
      <c r="P18" s="23"/>
    </row>
    <row r="19" spans="1:16" ht="19.5" customHeight="1" x14ac:dyDescent="0.25">
      <c r="A19" s="22"/>
      <c r="B19" s="23"/>
      <c r="C19" s="32"/>
      <c r="D19" s="30"/>
      <c r="E19" s="30"/>
      <c r="F19" s="30"/>
      <c r="G19" s="30"/>
      <c r="H19" s="30"/>
      <c r="I19" s="30"/>
      <c r="J19" s="30"/>
      <c r="K19" s="30"/>
      <c r="L19" s="30"/>
      <c r="M19" s="30"/>
      <c r="N19" s="23"/>
      <c r="O19" s="23"/>
      <c r="P19" s="23"/>
    </row>
    <row r="20" spans="1:16" ht="19.5" customHeight="1" x14ac:dyDescent="0.25">
      <c r="A20" s="22"/>
      <c r="B20" s="23"/>
      <c r="C20" s="30" t="s">
        <v>91</v>
      </c>
      <c r="D20" s="30"/>
      <c r="E20" s="30"/>
      <c r="F20" s="30"/>
      <c r="G20" s="30"/>
      <c r="H20" s="30"/>
      <c r="I20" s="30"/>
      <c r="J20" s="30"/>
      <c r="K20" s="30"/>
      <c r="L20" s="30"/>
      <c r="M20" s="30"/>
      <c r="N20" s="23"/>
      <c r="O20" s="23"/>
      <c r="P20" s="23"/>
    </row>
    <row r="21" spans="1:16" ht="19.5" customHeight="1" x14ac:dyDescent="0.25">
      <c r="A21" s="22"/>
      <c r="B21" s="23"/>
      <c r="D21" s="30"/>
      <c r="E21" s="30"/>
      <c r="F21" s="30"/>
      <c r="G21" s="30"/>
      <c r="H21" s="30"/>
      <c r="I21" s="30"/>
      <c r="J21" s="30"/>
      <c r="K21" s="30"/>
      <c r="L21" s="30"/>
      <c r="M21" s="30"/>
      <c r="N21" s="23"/>
      <c r="O21" s="23"/>
      <c r="P21" s="23"/>
    </row>
    <row r="22" spans="1:16" ht="19.5" customHeight="1" x14ac:dyDescent="0.25">
      <c r="A22" s="22"/>
      <c r="B22" s="23"/>
      <c r="C22" s="30"/>
      <c r="D22" s="30"/>
      <c r="E22" s="30"/>
      <c r="F22" s="30"/>
      <c r="G22" s="30"/>
      <c r="H22" s="30"/>
      <c r="I22" s="30"/>
      <c r="J22" s="30"/>
      <c r="K22" s="30"/>
      <c r="L22" s="30"/>
      <c r="M22" s="30"/>
      <c r="N22" s="23"/>
      <c r="O22" s="23"/>
      <c r="P22" s="23"/>
    </row>
    <row r="23" spans="1:16" ht="19.5" customHeight="1" x14ac:dyDescent="0.25">
      <c r="A23" s="22"/>
      <c r="B23" s="23"/>
      <c r="C23" s="30"/>
      <c r="D23" s="30"/>
      <c r="E23" s="30"/>
      <c r="F23" s="30"/>
      <c r="G23" s="30"/>
      <c r="H23" s="30"/>
      <c r="I23" s="30"/>
      <c r="J23" s="30"/>
      <c r="K23" s="30"/>
      <c r="L23" s="30"/>
      <c r="M23" s="30"/>
      <c r="N23" s="23"/>
      <c r="O23" s="23"/>
      <c r="P23" s="23"/>
    </row>
    <row r="24" spans="1:16" ht="19.5" customHeight="1" x14ac:dyDescent="0.25">
      <c r="A24" s="22"/>
      <c r="B24" s="23"/>
      <c r="C24" s="30"/>
      <c r="D24" s="30"/>
      <c r="E24" s="30"/>
      <c r="F24" s="30"/>
      <c r="G24" s="30"/>
      <c r="H24" s="30"/>
      <c r="I24" s="30"/>
      <c r="J24" s="30"/>
      <c r="K24" s="30"/>
      <c r="L24" s="30"/>
      <c r="M24" s="30"/>
      <c r="N24" s="23"/>
      <c r="O24" s="23"/>
      <c r="P24" s="23"/>
    </row>
    <row r="25" spans="1:16" ht="19.5" customHeight="1" x14ac:dyDescent="0.25">
      <c r="A25" s="22"/>
      <c r="B25" s="23"/>
      <c r="C25" s="30"/>
      <c r="D25" s="30"/>
      <c r="E25" s="30"/>
      <c r="F25" s="30"/>
      <c r="G25" s="30"/>
      <c r="H25" s="30"/>
      <c r="I25" s="30"/>
      <c r="J25" s="30"/>
      <c r="K25" s="30"/>
      <c r="L25" s="30"/>
      <c r="M25" s="30"/>
      <c r="N25" s="23"/>
      <c r="O25" s="23"/>
      <c r="P25" s="23"/>
    </row>
    <row r="26" spans="1:16" ht="19.5" customHeight="1" x14ac:dyDescent="0.25">
      <c r="A26" s="22"/>
      <c r="B26" s="23"/>
      <c r="C26" s="30"/>
      <c r="D26" s="30"/>
      <c r="E26" s="30"/>
      <c r="F26" s="30"/>
      <c r="G26" s="30"/>
      <c r="H26" s="30"/>
      <c r="I26" s="30"/>
      <c r="J26" s="30"/>
      <c r="K26" s="30"/>
      <c r="L26" s="30"/>
      <c r="M26" s="30"/>
      <c r="N26" s="23"/>
      <c r="O26" s="23"/>
      <c r="P26" s="23"/>
    </row>
    <row r="27" spans="1:16" ht="19.5" customHeight="1" x14ac:dyDescent="0.25">
      <c r="A27" s="22"/>
      <c r="B27" s="22"/>
      <c r="C27" s="22"/>
      <c r="D27" s="22"/>
      <c r="E27" s="22"/>
      <c r="F27" s="22"/>
      <c r="G27" s="33"/>
      <c r="H27" s="22"/>
      <c r="I27" s="22"/>
      <c r="J27" s="22"/>
      <c r="K27" s="22"/>
      <c r="L27" s="22"/>
      <c r="M27" s="22"/>
      <c r="N27" s="22"/>
      <c r="O27" s="22"/>
      <c r="P27" s="22"/>
    </row>
    <row r="28" spans="1:16" ht="19.5" customHeight="1" x14ac:dyDescent="0.25">
      <c r="A28" s="22"/>
      <c r="B28" s="22"/>
      <c r="C28" s="22"/>
      <c r="D28" s="22"/>
      <c r="E28" s="22"/>
      <c r="F28" s="22"/>
      <c r="G28" s="22"/>
      <c r="H28" s="22"/>
      <c r="I28" s="22"/>
      <c r="J28" s="22"/>
      <c r="K28" s="22"/>
      <c r="L28" s="22"/>
      <c r="M28" s="22"/>
      <c r="N28" s="22"/>
      <c r="O28" s="22"/>
      <c r="P28" s="22"/>
    </row>
    <row r="29" spans="1:16" ht="19.5" customHeight="1" x14ac:dyDescent="0.25"/>
    <row r="30" spans="1:16" ht="19.5" customHeight="1" x14ac:dyDescent="0.25"/>
    <row r="31" spans="1:16" ht="19.5" customHeight="1" x14ac:dyDescent="0.25"/>
    <row r="32" spans="1:16"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sheetData>
  <mergeCells count="1">
    <mergeCell ref="C13:F15"/>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J67"/>
  <sheetViews>
    <sheetView showGridLines="0" topLeftCell="A54" zoomScale="70" zoomScaleNormal="70" workbookViewId="0">
      <selection activeCell="B52" sqref="B52"/>
    </sheetView>
  </sheetViews>
  <sheetFormatPr defaultColWidth="9.26953125" defaultRowHeight="13.2" x14ac:dyDescent="0.25"/>
  <cols>
    <col min="1" max="1" width="2.6328125" style="9" customWidth="1"/>
    <col min="2" max="2" width="30.6328125" style="1" customWidth="1"/>
    <col min="3" max="3" width="15.90625" style="1" customWidth="1"/>
    <col min="4" max="4" width="12.90625" style="1" customWidth="1"/>
    <col min="5" max="5" width="12.453125" style="1" customWidth="1"/>
    <col min="6" max="6" width="2.6328125" style="1" customWidth="1"/>
    <col min="7" max="7" width="30.6328125" style="1" customWidth="1"/>
    <col min="8" max="8" width="15.90625" style="1" customWidth="1"/>
    <col min="9" max="9" width="12.90625" style="1" customWidth="1"/>
    <col min="10" max="10" width="17.6328125" style="1" customWidth="1"/>
    <col min="11" max="11" width="2.6328125" style="1" customWidth="1"/>
    <col min="12" max="16384" width="9.26953125" style="1"/>
  </cols>
  <sheetData>
    <row r="1" spans="1:10" s="4" customFormat="1" ht="13.8" x14ac:dyDescent="0.25">
      <c r="A1" s="2"/>
      <c r="B1" s="3"/>
    </row>
    <row r="2" spans="1:10" s="4" customFormat="1" ht="71.25" customHeight="1" x14ac:dyDescent="0.45">
      <c r="A2" s="5"/>
      <c r="B2" s="6"/>
      <c r="C2" s="7" t="s">
        <v>0</v>
      </c>
      <c r="D2" s="8"/>
      <c r="E2" s="8"/>
      <c r="F2" s="8"/>
      <c r="G2" s="8"/>
      <c r="H2" s="8"/>
      <c r="I2" s="8"/>
      <c r="J2" s="8"/>
    </row>
    <row r="4" spans="1:10" ht="24.9" customHeight="1" x14ac:dyDescent="0.25">
      <c r="B4" s="44" t="s">
        <v>1</v>
      </c>
      <c r="C4" s="45"/>
      <c r="D4" s="10"/>
      <c r="E4" s="43" t="s">
        <v>2</v>
      </c>
      <c r="F4" s="43"/>
      <c r="G4" s="43"/>
      <c r="H4" s="47">
        <f>C7-J61</f>
        <v>3405</v>
      </c>
    </row>
    <row r="5" spans="1:10" ht="24.9" customHeight="1" x14ac:dyDescent="0.25">
      <c r="A5" s="9" t="s">
        <v>3</v>
      </c>
      <c r="B5" s="11" t="s">
        <v>4</v>
      </c>
      <c r="C5" s="12">
        <v>4300</v>
      </c>
      <c r="E5" s="43"/>
      <c r="F5" s="43"/>
      <c r="G5" s="43"/>
      <c r="H5" s="47"/>
      <c r="I5" s="13"/>
    </row>
    <row r="6" spans="1:10" ht="24.9" customHeight="1" x14ac:dyDescent="0.25">
      <c r="B6" s="11" t="s">
        <v>5</v>
      </c>
      <c r="C6" s="12">
        <v>300</v>
      </c>
      <c r="E6" s="43" t="s">
        <v>6</v>
      </c>
      <c r="F6" s="43"/>
      <c r="G6" s="43"/>
      <c r="H6" s="47">
        <f>C12-J63</f>
        <v>3064</v>
      </c>
      <c r="I6" s="13"/>
    </row>
    <row r="7" spans="1:10" ht="24.9" customHeight="1" x14ac:dyDescent="0.25">
      <c r="A7" s="9" t="s">
        <v>7</v>
      </c>
      <c r="B7" s="34" t="s">
        <v>8</v>
      </c>
      <c r="C7" s="14">
        <f>SUM(C5:C6)</f>
        <v>4600</v>
      </c>
      <c r="E7" s="43"/>
      <c r="F7" s="43"/>
      <c r="G7" s="43"/>
      <c r="H7" s="47"/>
      <c r="I7" s="13"/>
    </row>
    <row r="8" spans="1:10" ht="24.9" customHeight="1" x14ac:dyDescent="0.25">
      <c r="E8" s="43" t="s">
        <v>9</v>
      </c>
      <c r="F8" s="43"/>
      <c r="G8" s="43"/>
      <c r="H8" s="47">
        <f>H6-H4</f>
        <v>-341</v>
      </c>
      <c r="I8" s="13"/>
    </row>
    <row r="9" spans="1:10" ht="24.9" customHeight="1" x14ac:dyDescent="0.25">
      <c r="B9" s="44" t="s">
        <v>10</v>
      </c>
      <c r="C9" s="46"/>
      <c r="D9" s="10"/>
      <c r="E9" s="43"/>
      <c r="F9" s="43"/>
      <c r="G9" s="43"/>
      <c r="H9" s="47"/>
      <c r="I9" s="15"/>
    </row>
    <row r="10" spans="1:10" ht="24.9" customHeight="1" x14ac:dyDescent="0.25">
      <c r="A10" s="9" t="s">
        <v>11</v>
      </c>
      <c r="B10" s="11" t="s">
        <v>4</v>
      </c>
      <c r="C10" s="12">
        <v>4000</v>
      </c>
      <c r="I10" s="13"/>
    </row>
    <row r="11" spans="1:10" ht="24.9" customHeight="1" x14ac:dyDescent="0.25">
      <c r="B11" s="11" t="s">
        <v>5</v>
      </c>
      <c r="C11" s="12">
        <v>300</v>
      </c>
      <c r="E11" s="13"/>
      <c r="H11" s="16"/>
      <c r="I11" s="13"/>
    </row>
    <row r="12" spans="1:10" ht="24.9" customHeight="1" x14ac:dyDescent="0.25">
      <c r="B12" s="34" t="s">
        <v>8</v>
      </c>
      <c r="C12" s="14">
        <f>SUM(C10:C11)</f>
        <v>4300</v>
      </c>
    </row>
    <row r="14" spans="1:10" ht="24.9" customHeight="1" x14ac:dyDescent="0.25">
      <c r="A14" s="9" t="s">
        <v>12</v>
      </c>
      <c r="B14" s="35" t="s">
        <v>13</v>
      </c>
      <c r="C14" s="35" t="s">
        <v>14</v>
      </c>
      <c r="D14" s="35" t="s">
        <v>15</v>
      </c>
      <c r="E14" s="35" t="s">
        <v>16</v>
      </c>
      <c r="F14" s="18"/>
      <c r="G14" s="35" t="s">
        <v>17</v>
      </c>
      <c r="H14" s="35" t="s">
        <v>14</v>
      </c>
      <c r="I14" s="35" t="s">
        <v>15</v>
      </c>
      <c r="J14" s="35" t="s">
        <v>16</v>
      </c>
    </row>
    <row r="15" spans="1:10" ht="24.9" customHeight="1" x14ac:dyDescent="0.25">
      <c r="B15" s="17" t="s">
        <v>18</v>
      </c>
      <c r="C15" s="19">
        <v>1000</v>
      </c>
      <c r="D15" s="19">
        <v>1000</v>
      </c>
      <c r="E15" s="19">
        <f>Housing[[#This Row],[Projected Cost]]-Housing[[#This Row],[Actual Cost]]</f>
        <v>0</v>
      </c>
      <c r="F15" s="18"/>
      <c r="G15" s="17" t="s">
        <v>19</v>
      </c>
      <c r="H15" s="19"/>
      <c r="I15" s="19"/>
      <c r="J15" s="19">
        <f>Entertainment[[#This Row],[Projected Cost]]-Entertainment[[#This Row],[Actual Cost]]</f>
        <v>0</v>
      </c>
    </row>
    <row r="16" spans="1:10" ht="24.9" customHeight="1" x14ac:dyDescent="0.25">
      <c r="B16" s="17" t="s">
        <v>20</v>
      </c>
      <c r="C16" s="19">
        <v>54</v>
      </c>
      <c r="D16" s="19">
        <v>100</v>
      </c>
      <c r="E16" s="19">
        <f>Housing[[#This Row],[Projected Cost]]-Housing[[#This Row],[Actual Cost]]</f>
        <v>-46</v>
      </c>
      <c r="F16" s="18"/>
      <c r="G16" s="17" t="s">
        <v>21</v>
      </c>
      <c r="H16" s="19"/>
      <c r="I16" s="19"/>
      <c r="J16" s="19">
        <f>Entertainment[[#This Row],[Projected Cost]]-Entertainment[[#This Row],[Actual Cost]]</f>
        <v>0</v>
      </c>
    </row>
    <row r="17" spans="1:10" ht="24.9" customHeight="1" x14ac:dyDescent="0.25">
      <c r="B17" s="17" t="s">
        <v>22</v>
      </c>
      <c r="C17" s="19">
        <v>44</v>
      </c>
      <c r="D17" s="19">
        <v>56</v>
      </c>
      <c r="E17" s="19">
        <f>Housing[[#This Row],[Projected Cost]]-Housing[[#This Row],[Actual Cost]]</f>
        <v>-12</v>
      </c>
      <c r="F17" s="18"/>
      <c r="G17" s="17" t="s">
        <v>23</v>
      </c>
      <c r="H17" s="19"/>
      <c r="I17" s="19"/>
      <c r="J17" s="19">
        <f>Entertainment[[#This Row],[Projected Cost]]-Entertainment[[#This Row],[Actual Cost]]</f>
        <v>0</v>
      </c>
    </row>
    <row r="18" spans="1:10" ht="24.9" customHeight="1" x14ac:dyDescent="0.25">
      <c r="B18" s="17" t="s">
        <v>24</v>
      </c>
      <c r="C18" s="19">
        <v>22</v>
      </c>
      <c r="D18" s="19">
        <v>28</v>
      </c>
      <c r="E18" s="19">
        <f>Housing[[#This Row],[Projected Cost]]-Housing[[#This Row],[Actual Cost]]</f>
        <v>-6</v>
      </c>
      <c r="F18" s="18"/>
      <c r="G18" s="17" t="s">
        <v>25</v>
      </c>
      <c r="H18" s="19"/>
      <c r="I18" s="19"/>
      <c r="J18" s="19">
        <f>Entertainment[[#This Row],[Projected Cost]]-Entertainment[[#This Row],[Actual Cost]]</f>
        <v>0</v>
      </c>
    </row>
    <row r="19" spans="1:10" ht="24.9" customHeight="1" x14ac:dyDescent="0.25">
      <c r="B19" s="17" t="s">
        <v>26</v>
      </c>
      <c r="C19" s="19">
        <v>8</v>
      </c>
      <c r="D19" s="19">
        <v>8</v>
      </c>
      <c r="E19" s="19">
        <f>Housing[[#This Row],[Projected Cost]]-Housing[[#This Row],[Actual Cost]]</f>
        <v>0</v>
      </c>
      <c r="F19" s="18"/>
      <c r="G19" s="17" t="s">
        <v>27</v>
      </c>
      <c r="H19" s="19"/>
      <c r="I19" s="19"/>
      <c r="J19" s="19">
        <f>Entertainment[[#This Row],[Projected Cost]]-Entertainment[[#This Row],[Actual Cost]]</f>
        <v>0</v>
      </c>
    </row>
    <row r="20" spans="1:10" ht="24.9" customHeight="1" x14ac:dyDescent="0.25">
      <c r="B20" s="17" t="s">
        <v>28</v>
      </c>
      <c r="C20" s="19">
        <v>34</v>
      </c>
      <c r="D20" s="19">
        <v>34</v>
      </c>
      <c r="E20" s="19">
        <f>Housing[[#This Row],[Projected Cost]]-Housing[[#This Row],[Actual Cost]]</f>
        <v>0</v>
      </c>
      <c r="F20" s="18"/>
      <c r="G20" s="17" t="s">
        <v>29</v>
      </c>
      <c r="H20" s="19"/>
      <c r="I20" s="19"/>
      <c r="J20" s="19">
        <f>Entertainment[[#This Row],[Projected Cost]]-Entertainment[[#This Row],[Actual Cost]]</f>
        <v>0</v>
      </c>
    </row>
    <row r="21" spans="1:10" ht="24.9" customHeight="1" x14ac:dyDescent="0.25">
      <c r="B21" s="17" t="s">
        <v>30</v>
      </c>
      <c r="C21" s="19">
        <v>10</v>
      </c>
      <c r="D21" s="19">
        <v>10</v>
      </c>
      <c r="E21" s="19">
        <f>Housing[[#This Row],[Projected Cost]]-Housing[[#This Row],[Actual Cost]]</f>
        <v>0</v>
      </c>
      <c r="F21" s="18"/>
      <c r="G21" s="17" t="s">
        <v>31</v>
      </c>
      <c r="H21" s="19"/>
      <c r="I21" s="19"/>
      <c r="J21" s="19">
        <f>Entertainment[[#This Row],[Projected Cost]]-Entertainment[[#This Row],[Actual Cost]]</f>
        <v>0</v>
      </c>
    </row>
    <row r="22" spans="1:10" ht="24.9" customHeight="1" x14ac:dyDescent="0.25">
      <c r="B22" s="17" t="s">
        <v>32</v>
      </c>
      <c r="C22" s="19">
        <v>23</v>
      </c>
      <c r="D22" s="19">
        <v>0</v>
      </c>
      <c r="E22" s="19">
        <f>Housing[[#This Row],[Projected Cost]]-Housing[[#This Row],[Actual Cost]]</f>
        <v>23</v>
      </c>
      <c r="F22" s="18"/>
      <c r="G22" s="17" t="s">
        <v>31</v>
      </c>
      <c r="H22" s="19"/>
      <c r="I22" s="19"/>
      <c r="J22" s="19">
        <f>Entertainment[[#This Row],[Projected Cost]]-Entertainment[[#This Row],[Actual Cost]]</f>
        <v>0</v>
      </c>
    </row>
    <row r="23" spans="1:10" ht="24.9" customHeight="1" x14ac:dyDescent="0.25">
      <c r="B23" s="17" t="s">
        <v>33</v>
      </c>
      <c r="C23" s="19">
        <v>0</v>
      </c>
      <c r="D23" s="19">
        <v>0</v>
      </c>
      <c r="E23" s="19">
        <f>Housing[[#This Row],[Projected Cost]]-Housing[[#This Row],[Actual Cost]]</f>
        <v>0</v>
      </c>
      <c r="F23" s="18"/>
      <c r="G23" s="17" t="s">
        <v>31</v>
      </c>
      <c r="H23" s="19"/>
      <c r="I23" s="19"/>
      <c r="J23" s="19">
        <f>Entertainment[[#This Row],[Projected Cost]]-Entertainment[[#This Row],[Actual Cost]]</f>
        <v>0</v>
      </c>
    </row>
    <row r="24" spans="1:10" ht="24.9" customHeight="1" x14ac:dyDescent="0.25">
      <c r="B24" s="17" t="s">
        <v>31</v>
      </c>
      <c r="C24" s="19">
        <v>0</v>
      </c>
      <c r="D24" s="19">
        <v>0</v>
      </c>
      <c r="E24" s="19">
        <f>Housing[[#This Row],[Projected Cost]]-Housing[[#This Row],[Actual Cost]]</f>
        <v>0</v>
      </c>
      <c r="F24" s="18"/>
      <c r="G24" s="20" t="s">
        <v>34</v>
      </c>
      <c r="H24" s="19"/>
      <c r="I24" s="19"/>
      <c r="J24" s="19">
        <f>SUBTOTAL(109,Entertainment[Difference])</f>
        <v>0</v>
      </c>
    </row>
    <row r="25" spans="1:10" ht="24.9" customHeight="1" x14ac:dyDescent="0.25">
      <c r="B25" s="20" t="s">
        <v>34</v>
      </c>
      <c r="C25" s="19"/>
      <c r="D25" s="19"/>
      <c r="E25" s="19">
        <f>SUBTOTAL(109,Housing[Difference])</f>
        <v>-41</v>
      </c>
      <c r="F25" s="18"/>
      <c r="G25" s="42"/>
      <c r="H25" s="42"/>
      <c r="I25" s="42"/>
      <c r="J25" s="42"/>
    </row>
    <row r="26" spans="1:10" ht="24.9" customHeight="1" x14ac:dyDescent="0.25">
      <c r="B26" s="42"/>
      <c r="C26" s="42"/>
      <c r="D26" s="42"/>
      <c r="E26" s="42"/>
      <c r="F26" s="18"/>
      <c r="G26" s="35" t="s">
        <v>35</v>
      </c>
      <c r="H26" s="35" t="s">
        <v>14</v>
      </c>
      <c r="I26" s="35" t="s">
        <v>15</v>
      </c>
      <c r="J26" s="35" t="s">
        <v>16</v>
      </c>
    </row>
    <row r="27" spans="1:10" ht="24.9" customHeight="1" x14ac:dyDescent="0.25">
      <c r="A27" s="9" t="s">
        <v>36</v>
      </c>
      <c r="B27" s="35" t="s">
        <v>37</v>
      </c>
      <c r="C27" s="35" t="s">
        <v>14</v>
      </c>
      <c r="D27" s="35" t="s">
        <v>15</v>
      </c>
      <c r="E27" s="35" t="s">
        <v>16</v>
      </c>
      <c r="F27" s="18"/>
      <c r="G27" s="17" t="s">
        <v>38</v>
      </c>
      <c r="H27" s="19"/>
      <c r="I27" s="19"/>
      <c r="J27" s="19">
        <f>Loans[[#This Row],[Projected Cost]]-Loans[[#This Row],[Actual Cost]]</f>
        <v>0</v>
      </c>
    </row>
    <row r="28" spans="1:10" ht="24.9" customHeight="1" x14ac:dyDescent="0.25">
      <c r="B28" s="17" t="s">
        <v>39</v>
      </c>
      <c r="C28" s="19"/>
      <c r="D28" s="19"/>
      <c r="E28" s="19">
        <f>Transportation[[#This Row],[Projected Cost]]-Transportation[[#This Row],[Actual Cost]]</f>
        <v>0</v>
      </c>
      <c r="F28" s="18"/>
      <c r="G28" s="17" t="s">
        <v>40</v>
      </c>
      <c r="H28" s="19"/>
      <c r="I28" s="19"/>
      <c r="J28" s="19">
        <f>Loans[[#This Row],[Projected Cost]]-Loans[[#This Row],[Actual Cost]]</f>
        <v>0</v>
      </c>
    </row>
    <row r="29" spans="1:10" ht="24.9" customHeight="1" x14ac:dyDescent="0.25">
      <c r="B29" s="17" t="s">
        <v>41</v>
      </c>
      <c r="C29" s="19"/>
      <c r="D29" s="19"/>
      <c r="E29" s="19">
        <f>Transportation[[#This Row],[Projected Cost]]-Transportation[[#This Row],[Actual Cost]]</f>
        <v>0</v>
      </c>
      <c r="F29" s="18"/>
      <c r="G29" s="17" t="s">
        <v>42</v>
      </c>
      <c r="H29" s="19"/>
      <c r="I29" s="19"/>
      <c r="J29" s="19">
        <f>Loans[[#This Row],[Projected Cost]]-Loans[[#This Row],[Actual Cost]]</f>
        <v>0</v>
      </c>
    </row>
    <row r="30" spans="1:10" ht="24.9" customHeight="1" x14ac:dyDescent="0.25">
      <c r="B30" s="17" t="s">
        <v>43</v>
      </c>
      <c r="C30" s="19"/>
      <c r="D30" s="19"/>
      <c r="E30" s="19">
        <f>Transportation[[#This Row],[Projected Cost]]-Transportation[[#This Row],[Actual Cost]]</f>
        <v>0</v>
      </c>
      <c r="F30" s="18"/>
      <c r="G30" s="17" t="s">
        <v>42</v>
      </c>
      <c r="H30" s="19"/>
      <c r="I30" s="19"/>
      <c r="J30" s="19">
        <f>Loans[[#This Row],[Projected Cost]]-Loans[[#This Row],[Actual Cost]]</f>
        <v>0</v>
      </c>
    </row>
    <row r="31" spans="1:10" ht="24.9" customHeight="1" x14ac:dyDescent="0.25">
      <c r="B31" s="17" t="s">
        <v>44</v>
      </c>
      <c r="C31" s="19"/>
      <c r="D31" s="19"/>
      <c r="E31" s="19">
        <f>Transportation[[#This Row],[Projected Cost]]-Transportation[[#This Row],[Actual Cost]]</f>
        <v>0</v>
      </c>
      <c r="F31" s="18"/>
      <c r="G31" s="17" t="s">
        <v>42</v>
      </c>
      <c r="H31" s="19"/>
      <c r="I31" s="19"/>
      <c r="J31" s="19">
        <f>Loans[[#This Row],[Projected Cost]]-Loans[[#This Row],[Actual Cost]]</f>
        <v>0</v>
      </c>
    </row>
    <row r="32" spans="1:10" ht="24.9" customHeight="1" x14ac:dyDescent="0.25">
      <c r="B32" s="17" t="s">
        <v>45</v>
      </c>
      <c r="C32" s="19"/>
      <c r="D32" s="19"/>
      <c r="E32" s="19">
        <f>Transportation[[#This Row],[Projected Cost]]-Transportation[[#This Row],[Actual Cost]]</f>
        <v>0</v>
      </c>
      <c r="F32" s="18"/>
      <c r="G32" s="17" t="s">
        <v>31</v>
      </c>
      <c r="H32" s="19"/>
      <c r="I32" s="19"/>
      <c r="J32" s="19">
        <f>Loans[[#This Row],[Projected Cost]]-Loans[[#This Row],[Actual Cost]]</f>
        <v>0</v>
      </c>
    </row>
    <row r="33" spans="1:10" ht="24.9" customHeight="1" x14ac:dyDescent="0.25">
      <c r="B33" s="17" t="s">
        <v>46</v>
      </c>
      <c r="C33" s="19"/>
      <c r="D33" s="19"/>
      <c r="E33" s="19">
        <f>Transportation[[#This Row],[Projected Cost]]-Transportation[[#This Row],[Actual Cost]]</f>
        <v>0</v>
      </c>
      <c r="F33" s="18"/>
      <c r="G33" s="20" t="s">
        <v>34</v>
      </c>
      <c r="H33" s="19"/>
      <c r="I33" s="19"/>
      <c r="J33" s="19">
        <f>SUBTOTAL(109,Loans[Difference])</f>
        <v>0</v>
      </c>
    </row>
    <row r="34" spans="1:10" ht="24.9" customHeight="1" x14ac:dyDescent="0.25">
      <c r="B34" s="17" t="s">
        <v>31</v>
      </c>
      <c r="C34" s="19"/>
      <c r="D34" s="19"/>
      <c r="E34" s="19">
        <f>Transportation[[#This Row],[Projected Cost]]-Transportation[[#This Row],[Actual Cost]]</f>
        <v>0</v>
      </c>
      <c r="F34" s="18"/>
      <c r="G34" s="42"/>
      <c r="H34" s="42"/>
      <c r="I34" s="42"/>
      <c r="J34" s="42"/>
    </row>
    <row r="35" spans="1:10" ht="24.9" customHeight="1" x14ac:dyDescent="0.25">
      <c r="B35" s="20" t="s">
        <v>34</v>
      </c>
      <c r="C35" s="19"/>
      <c r="D35" s="19"/>
      <c r="E35" s="19">
        <f>SUBTOTAL(109,Transportation[Difference])</f>
        <v>0</v>
      </c>
      <c r="F35" s="18"/>
      <c r="G35" s="35" t="s">
        <v>47</v>
      </c>
      <c r="H35" s="35" t="s">
        <v>14</v>
      </c>
      <c r="I35" s="35" t="s">
        <v>15</v>
      </c>
      <c r="J35" s="35" t="s">
        <v>16</v>
      </c>
    </row>
    <row r="36" spans="1:10" ht="24.9" customHeight="1" x14ac:dyDescent="0.25">
      <c r="B36" s="42"/>
      <c r="C36" s="42"/>
      <c r="D36" s="42"/>
      <c r="E36" s="42"/>
      <c r="F36" s="18"/>
      <c r="G36" s="17" t="s">
        <v>48</v>
      </c>
      <c r="H36" s="19"/>
      <c r="I36" s="19"/>
      <c r="J36" s="19">
        <f>Taxes[[#This Row],[Projected Cost]]-Taxes[[#This Row],[Actual Cost]]</f>
        <v>0</v>
      </c>
    </row>
    <row r="37" spans="1:10" ht="24.9" customHeight="1" x14ac:dyDescent="0.25">
      <c r="B37" s="35" t="s">
        <v>49</v>
      </c>
      <c r="C37" s="35" t="s">
        <v>14</v>
      </c>
      <c r="D37" s="35" t="s">
        <v>15</v>
      </c>
      <c r="E37" s="35" t="s">
        <v>16</v>
      </c>
      <c r="F37" s="18"/>
      <c r="G37" s="17" t="s">
        <v>50</v>
      </c>
      <c r="H37" s="19"/>
      <c r="I37" s="19"/>
      <c r="J37" s="19">
        <f>Taxes[[#This Row],[Projected Cost]]-Taxes[[#This Row],[Actual Cost]]</f>
        <v>0</v>
      </c>
    </row>
    <row r="38" spans="1:10" ht="24.9" customHeight="1" x14ac:dyDescent="0.25">
      <c r="B38" s="17" t="s">
        <v>51</v>
      </c>
      <c r="C38" s="19"/>
      <c r="D38" s="19"/>
      <c r="E38" s="19">
        <f>Insurance[[#This Row],[Projected Cost]]-Insurance[[#This Row],[Actual Cost]]</f>
        <v>0</v>
      </c>
      <c r="F38" s="18"/>
      <c r="G38" s="17" t="s">
        <v>52</v>
      </c>
      <c r="H38" s="19"/>
      <c r="I38" s="19"/>
      <c r="J38" s="19">
        <f>Taxes[[#This Row],[Projected Cost]]-Taxes[[#This Row],[Actual Cost]]</f>
        <v>0</v>
      </c>
    </row>
    <row r="39" spans="1:10" ht="24.9" customHeight="1" x14ac:dyDescent="0.25">
      <c r="B39" s="17" t="s">
        <v>53</v>
      </c>
      <c r="C39" s="19"/>
      <c r="D39" s="19"/>
      <c r="E39" s="19">
        <f>Insurance[[#This Row],[Projected Cost]]-Insurance[[#This Row],[Actual Cost]]</f>
        <v>0</v>
      </c>
      <c r="F39" s="18"/>
      <c r="G39" s="17" t="s">
        <v>31</v>
      </c>
      <c r="H39" s="19"/>
      <c r="I39" s="19"/>
      <c r="J39" s="19">
        <f>Taxes[[#This Row],[Projected Cost]]-Taxes[[#This Row],[Actual Cost]]</f>
        <v>0</v>
      </c>
    </row>
    <row r="40" spans="1:10" ht="24.9" customHeight="1" x14ac:dyDescent="0.25">
      <c r="B40" s="17" t="s">
        <v>54</v>
      </c>
      <c r="C40" s="19"/>
      <c r="D40" s="19"/>
      <c r="E40" s="19">
        <f>Insurance[[#This Row],[Projected Cost]]-Insurance[[#This Row],[Actual Cost]]</f>
        <v>0</v>
      </c>
      <c r="F40" s="18"/>
      <c r="G40" s="20" t="s">
        <v>34</v>
      </c>
      <c r="H40" s="19"/>
      <c r="I40" s="19"/>
      <c r="J40" s="19">
        <f>SUBTOTAL(109,Taxes[Difference])</f>
        <v>0</v>
      </c>
    </row>
    <row r="41" spans="1:10" ht="24.9" customHeight="1" x14ac:dyDescent="0.25">
      <c r="B41" s="17" t="s">
        <v>31</v>
      </c>
      <c r="C41" s="19"/>
      <c r="D41" s="19"/>
      <c r="E41" s="19">
        <f>Insurance[[#This Row],[Projected Cost]]-Insurance[[#This Row],[Actual Cost]]</f>
        <v>0</v>
      </c>
      <c r="F41" s="18"/>
      <c r="G41" s="42"/>
      <c r="H41" s="42"/>
      <c r="I41" s="42"/>
      <c r="J41" s="42"/>
    </row>
    <row r="42" spans="1:10" ht="24.9" customHeight="1" x14ac:dyDescent="0.25">
      <c r="B42" s="20" t="s">
        <v>34</v>
      </c>
      <c r="C42" s="19"/>
      <c r="D42" s="19"/>
      <c r="E42" s="19">
        <f>SUBTOTAL(109,Insurance[Difference])</f>
        <v>0</v>
      </c>
      <c r="F42" s="18"/>
      <c r="G42" s="35" t="s">
        <v>55</v>
      </c>
      <c r="H42" s="35" t="s">
        <v>14</v>
      </c>
      <c r="I42" s="35" t="s">
        <v>15</v>
      </c>
      <c r="J42" s="35" t="s">
        <v>16</v>
      </c>
    </row>
    <row r="43" spans="1:10" ht="24.9" customHeight="1" x14ac:dyDescent="0.25">
      <c r="B43" s="42"/>
      <c r="C43" s="42"/>
      <c r="D43" s="42"/>
      <c r="E43" s="42"/>
      <c r="F43" s="18"/>
      <c r="G43" s="17" t="s">
        <v>56</v>
      </c>
      <c r="H43" s="19"/>
      <c r="I43" s="19"/>
      <c r="J43" s="19">
        <f>Savings[[#This Row],[Projected Cost]]-Savings[[#This Row],[Actual Cost]]</f>
        <v>0</v>
      </c>
    </row>
    <row r="44" spans="1:10" ht="24.9" customHeight="1" x14ac:dyDescent="0.25">
      <c r="A44" s="9" t="s">
        <v>57</v>
      </c>
      <c r="B44" s="35" t="s">
        <v>58</v>
      </c>
      <c r="C44" s="35" t="s">
        <v>14</v>
      </c>
      <c r="D44" s="35" t="s">
        <v>15</v>
      </c>
      <c r="E44" s="35" t="s">
        <v>16</v>
      </c>
      <c r="F44" s="18"/>
      <c r="G44" s="17" t="s">
        <v>59</v>
      </c>
      <c r="H44" s="19"/>
      <c r="I44" s="19"/>
      <c r="J44" s="19">
        <f>Savings[[#This Row],[Projected Cost]]-Savings[[#This Row],[Actual Cost]]</f>
        <v>0</v>
      </c>
    </row>
    <row r="45" spans="1:10" ht="24.9" customHeight="1" x14ac:dyDescent="0.25">
      <c r="B45" s="17" t="s">
        <v>60</v>
      </c>
      <c r="C45" s="19"/>
      <c r="D45" s="19"/>
      <c r="E45" s="19">
        <f>Food[[#This Row],[Projected Cost]]-Food[[#This Row],[Actual Cost]]</f>
        <v>0</v>
      </c>
      <c r="F45" s="18"/>
      <c r="G45" s="17" t="s">
        <v>31</v>
      </c>
      <c r="H45" s="19"/>
      <c r="I45" s="19"/>
      <c r="J45" s="19">
        <f>Savings[[#This Row],[Projected Cost]]-Savings[[#This Row],[Actual Cost]]</f>
        <v>0</v>
      </c>
    </row>
    <row r="46" spans="1:10" ht="24.9" customHeight="1" x14ac:dyDescent="0.25">
      <c r="B46" s="17" t="s">
        <v>61</v>
      </c>
      <c r="C46" s="19"/>
      <c r="D46" s="19"/>
      <c r="E46" s="19">
        <f>Food[[#This Row],[Projected Cost]]-Food[[#This Row],[Actual Cost]]</f>
        <v>0</v>
      </c>
      <c r="F46" s="18"/>
      <c r="G46" s="20" t="s">
        <v>34</v>
      </c>
      <c r="H46" s="19"/>
      <c r="I46" s="19"/>
      <c r="J46" s="19">
        <f>SUBTOTAL(109,Savings[Difference])</f>
        <v>0</v>
      </c>
    </row>
    <row r="47" spans="1:10" ht="24.9" customHeight="1" x14ac:dyDescent="0.25">
      <c r="B47" s="17" t="s">
        <v>31</v>
      </c>
      <c r="C47" s="19"/>
      <c r="D47" s="19"/>
      <c r="E47" s="19">
        <f>Food[[#This Row],[Projected Cost]]-Food[[#This Row],[Actual Cost]]</f>
        <v>0</v>
      </c>
      <c r="F47" s="18"/>
      <c r="G47" s="42"/>
      <c r="H47" s="42"/>
      <c r="I47" s="42"/>
      <c r="J47" s="42"/>
    </row>
    <row r="48" spans="1:10" ht="24.9" customHeight="1" x14ac:dyDescent="0.25">
      <c r="B48" s="20" t="s">
        <v>34</v>
      </c>
      <c r="C48" s="19"/>
      <c r="D48" s="19"/>
      <c r="E48" s="19">
        <f>SUBTOTAL(109,Food[Difference])</f>
        <v>0</v>
      </c>
      <c r="F48" s="18"/>
      <c r="G48" s="35" t="s">
        <v>62</v>
      </c>
      <c r="H48" s="35" t="s">
        <v>14</v>
      </c>
      <c r="I48" s="35" t="s">
        <v>15</v>
      </c>
      <c r="J48" s="35" t="s">
        <v>16</v>
      </c>
    </row>
    <row r="49" spans="1:10" ht="24.9" customHeight="1" x14ac:dyDescent="0.25">
      <c r="B49" s="42"/>
      <c r="C49" s="42"/>
      <c r="D49" s="42"/>
      <c r="E49" s="42"/>
      <c r="F49" s="18"/>
      <c r="G49" s="17" t="s">
        <v>63</v>
      </c>
      <c r="H49" s="19"/>
      <c r="I49" s="19"/>
      <c r="J49" s="19">
        <f>Gifts[[#This Row],[Projected Cost]]-Gifts[[#This Row],[Actual Cost]]</f>
        <v>0</v>
      </c>
    </row>
    <row r="50" spans="1:10" ht="24.9" customHeight="1" x14ac:dyDescent="0.25">
      <c r="A50" s="9" t="s">
        <v>64</v>
      </c>
      <c r="B50" s="35" t="s">
        <v>65</v>
      </c>
      <c r="C50" s="35" t="s">
        <v>14</v>
      </c>
      <c r="D50" s="35" t="s">
        <v>15</v>
      </c>
      <c r="E50" s="35" t="s">
        <v>16</v>
      </c>
      <c r="F50" s="18"/>
      <c r="G50" s="17" t="s">
        <v>66</v>
      </c>
      <c r="H50" s="19"/>
      <c r="I50" s="19"/>
      <c r="J50" s="19">
        <f>Gifts[[#This Row],[Projected Cost]]-Gifts[[#This Row],[Actual Cost]]</f>
        <v>0</v>
      </c>
    </row>
    <row r="51" spans="1:10" ht="24.9" customHeight="1" x14ac:dyDescent="0.25">
      <c r="B51" s="17" t="s">
        <v>67</v>
      </c>
      <c r="C51" s="19"/>
      <c r="D51" s="19"/>
      <c r="E51" s="19">
        <f>Pets[[#This Row],[Projected Cost]]-Pets[[#This Row],[Actual Cost]]</f>
        <v>0</v>
      </c>
      <c r="F51" s="18"/>
      <c r="G51" s="17" t="s">
        <v>68</v>
      </c>
      <c r="H51" s="19"/>
      <c r="I51" s="19"/>
      <c r="J51" s="19">
        <f>Gifts[[#This Row],[Projected Cost]]-Gifts[[#This Row],[Actual Cost]]</f>
        <v>0</v>
      </c>
    </row>
    <row r="52" spans="1:10" ht="24.9" customHeight="1" x14ac:dyDescent="0.25">
      <c r="B52" s="17" t="s">
        <v>69</v>
      </c>
      <c r="C52" s="19"/>
      <c r="D52" s="19"/>
      <c r="E52" s="19">
        <f>Pets[[#This Row],[Projected Cost]]-Pets[[#This Row],[Actual Cost]]</f>
        <v>0</v>
      </c>
      <c r="F52" s="18"/>
      <c r="G52" s="20" t="s">
        <v>34</v>
      </c>
      <c r="H52" s="19"/>
      <c r="I52" s="19"/>
      <c r="J52" s="19">
        <f>SUBTOTAL(109,Gifts[Difference])</f>
        <v>0</v>
      </c>
    </row>
    <row r="53" spans="1:10" ht="24.9" customHeight="1" x14ac:dyDescent="0.25">
      <c r="B53" s="17" t="s">
        <v>70</v>
      </c>
      <c r="C53" s="19"/>
      <c r="D53" s="19"/>
      <c r="E53" s="19">
        <f>Pets[[#This Row],[Projected Cost]]-Pets[[#This Row],[Actual Cost]]</f>
        <v>0</v>
      </c>
      <c r="F53" s="18"/>
      <c r="G53" s="42"/>
      <c r="H53" s="42"/>
      <c r="I53" s="42"/>
      <c r="J53" s="42"/>
    </row>
    <row r="54" spans="1:10" ht="24.9" customHeight="1" x14ac:dyDescent="0.25">
      <c r="B54" s="17" t="s">
        <v>71</v>
      </c>
      <c r="C54" s="19"/>
      <c r="D54" s="19"/>
      <c r="E54" s="19">
        <f>Pets[[#This Row],[Projected Cost]]-Pets[[#This Row],[Actual Cost]]</f>
        <v>0</v>
      </c>
      <c r="F54" s="18"/>
      <c r="G54" s="35" t="s">
        <v>72</v>
      </c>
      <c r="H54" s="35" t="s">
        <v>14</v>
      </c>
      <c r="I54" s="35" t="s">
        <v>15</v>
      </c>
      <c r="J54" s="35" t="s">
        <v>16</v>
      </c>
    </row>
    <row r="55" spans="1:10" ht="24.9" customHeight="1" x14ac:dyDescent="0.25">
      <c r="B55" s="17" t="s">
        <v>31</v>
      </c>
      <c r="C55" s="19"/>
      <c r="D55" s="19"/>
      <c r="E55" s="19">
        <f>Pets[[#This Row],[Projected Cost]]-Pets[[#This Row],[Actual Cost]]</f>
        <v>0</v>
      </c>
      <c r="F55" s="18"/>
      <c r="G55" s="17" t="s">
        <v>73</v>
      </c>
      <c r="H55" s="19"/>
      <c r="I55" s="19"/>
      <c r="J55" s="19">
        <f>Legal[[#This Row],[Projected Cost]]-Legal[[#This Row],[Actual Cost]]</f>
        <v>0</v>
      </c>
    </row>
    <row r="56" spans="1:10" ht="24.9" customHeight="1" x14ac:dyDescent="0.25">
      <c r="B56" s="20" t="s">
        <v>34</v>
      </c>
      <c r="C56" s="19"/>
      <c r="D56" s="19"/>
      <c r="E56" s="19">
        <f>SUBTOTAL(109,Pets[Difference])</f>
        <v>0</v>
      </c>
      <c r="F56" s="18"/>
      <c r="G56" s="17" t="s">
        <v>74</v>
      </c>
      <c r="H56" s="19"/>
      <c r="I56" s="19"/>
      <c r="J56" s="19">
        <f>Legal[[#This Row],[Projected Cost]]-Legal[[#This Row],[Actual Cost]]</f>
        <v>0</v>
      </c>
    </row>
    <row r="57" spans="1:10" ht="24.9" customHeight="1" x14ac:dyDescent="0.25">
      <c r="B57" s="42"/>
      <c r="C57" s="42"/>
      <c r="D57" s="42"/>
      <c r="E57" s="42"/>
      <c r="F57" s="18"/>
      <c r="G57" s="17" t="s">
        <v>75</v>
      </c>
      <c r="H57" s="19"/>
      <c r="I57" s="19"/>
      <c r="J57" s="19">
        <f>Legal[[#This Row],[Projected Cost]]-Legal[[#This Row],[Actual Cost]]</f>
        <v>0</v>
      </c>
    </row>
    <row r="58" spans="1:10" ht="24.9" customHeight="1" x14ac:dyDescent="0.25">
      <c r="A58" s="9" t="s">
        <v>76</v>
      </c>
      <c r="B58" s="35" t="s">
        <v>77</v>
      </c>
      <c r="C58" s="35" t="s">
        <v>14</v>
      </c>
      <c r="D58" s="35" t="s">
        <v>15</v>
      </c>
      <c r="E58" s="35" t="s">
        <v>16</v>
      </c>
      <c r="F58" s="18"/>
      <c r="G58" s="17" t="s">
        <v>31</v>
      </c>
      <c r="H58" s="19"/>
      <c r="I58" s="19"/>
      <c r="J58" s="19">
        <f>Legal[[#This Row],[Projected Cost]]-Legal[[#This Row],[Actual Cost]]</f>
        <v>0</v>
      </c>
    </row>
    <row r="59" spans="1:10" ht="24.9" customHeight="1" x14ac:dyDescent="0.25">
      <c r="B59" s="17" t="s">
        <v>69</v>
      </c>
      <c r="C59" s="19"/>
      <c r="D59" s="19"/>
      <c r="E59" s="19">
        <f>PersonalCare[[#This Row],[Projected Cost]]-PersonalCare[[#This Row],[Actual Cost]]</f>
        <v>0</v>
      </c>
      <c r="F59" s="18"/>
      <c r="G59" s="20" t="s">
        <v>34</v>
      </c>
      <c r="H59" s="19"/>
      <c r="I59" s="19"/>
      <c r="J59" s="19">
        <f>SUBTOTAL(109,Legal[Difference])</f>
        <v>0</v>
      </c>
    </row>
    <row r="60" spans="1:10" ht="24.9" customHeight="1" x14ac:dyDescent="0.25">
      <c r="B60" s="17" t="s">
        <v>78</v>
      </c>
      <c r="C60" s="19"/>
      <c r="D60" s="19"/>
      <c r="E60" s="19">
        <f>PersonalCare[[#This Row],[Projected Cost]]-PersonalCare[[#This Row],[Actual Cost]]</f>
        <v>0</v>
      </c>
      <c r="F60" s="18"/>
      <c r="G60" s="42"/>
      <c r="H60" s="42"/>
      <c r="I60" s="42"/>
      <c r="J60" s="42"/>
    </row>
    <row r="61" spans="1:10" ht="24.9" customHeight="1" x14ac:dyDescent="0.25">
      <c r="A61" s="9" t="s">
        <v>79</v>
      </c>
      <c r="B61" s="17" t="s">
        <v>80</v>
      </c>
      <c r="C61" s="19"/>
      <c r="D61" s="19"/>
      <c r="E61" s="19">
        <f>PersonalCare[[#This Row],[Projected Cost]]-PersonalCare[[#This Row],[Actual Cost]]</f>
        <v>0</v>
      </c>
      <c r="F61" s="18"/>
      <c r="G61" s="43" t="s">
        <v>81</v>
      </c>
      <c r="H61" s="43"/>
      <c r="I61" s="43"/>
      <c r="J61" s="47">
        <f>SUBTOTAL(109,Housing[Projected Cost],Transportation[Projected Cost],Insurance[Projected Cost],Food[Projected Cost],Pets[Projected Cost],PersonalCare[Projected Cost],Entertainment[Projected Cost],Loans[Projected Cost],Taxes[Projected Cost],Savings[Projected Cost],Gifts[Projected Cost],Legal[Projected Cost])</f>
        <v>1195</v>
      </c>
    </row>
    <row r="62" spans="1:10" ht="24.9" customHeight="1" x14ac:dyDescent="0.25">
      <c r="B62" s="17" t="s">
        <v>82</v>
      </c>
      <c r="C62" s="19"/>
      <c r="D62" s="19"/>
      <c r="E62" s="19">
        <f>PersonalCare[[#This Row],[Projected Cost]]-PersonalCare[[#This Row],[Actual Cost]]</f>
        <v>0</v>
      </c>
      <c r="F62" s="18"/>
      <c r="G62" s="43"/>
      <c r="H62" s="43"/>
      <c r="I62" s="43"/>
      <c r="J62" s="47"/>
    </row>
    <row r="63" spans="1:10" ht="24.9" customHeight="1" x14ac:dyDescent="0.25">
      <c r="B63" s="17" t="s">
        <v>83</v>
      </c>
      <c r="C63" s="19"/>
      <c r="D63" s="19"/>
      <c r="E63" s="19">
        <f>PersonalCare[[#This Row],[Projected Cost]]-PersonalCare[[#This Row],[Actual Cost]]</f>
        <v>0</v>
      </c>
      <c r="F63" s="18"/>
      <c r="G63" s="43" t="s">
        <v>84</v>
      </c>
      <c r="H63" s="43"/>
      <c r="I63" s="43"/>
      <c r="J63" s="47">
        <f>SUBTOTAL(109,Housing[Actual Cost],Transportation[Actual Cost],Insurance[Actual Cost],Food[Actual Cost],Pets[Actual Cost],PersonalCare[Actual Cost],Entertainment[Actual Cost],Loans[Actual Cost],Taxes[Actual Cost],Savings[Actual Cost],Gifts[Actual Cost],Legal[Actual Cost])</f>
        <v>1236</v>
      </c>
    </row>
    <row r="64" spans="1:10" ht="24.9" customHeight="1" x14ac:dyDescent="0.25">
      <c r="B64" s="17" t="s">
        <v>85</v>
      </c>
      <c r="C64" s="19"/>
      <c r="D64" s="19"/>
      <c r="E64" s="19">
        <f>PersonalCare[[#This Row],[Projected Cost]]-PersonalCare[[#This Row],[Actual Cost]]</f>
        <v>0</v>
      </c>
      <c r="F64" s="18"/>
      <c r="G64" s="43"/>
      <c r="H64" s="43"/>
      <c r="I64" s="43"/>
      <c r="J64" s="47"/>
    </row>
    <row r="65" spans="2:10" ht="24.9" customHeight="1" x14ac:dyDescent="0.25">
      <c r="B65" s="17" t="s">
        <v>31</v>
      </c>
      <c r="C65" s="19"/>
      <c r="D65" s="19"/>
      <c r="E65" s="19">
        <f>PersonalCare[[#This Row],[Projected Cost]]-PersonalCare[[#This Row],[Actual Cost]]</f>
        <v>0</v>
      </c>
      <c r="F65" s="18"/>
      <c r="G65" s="43" t="s">
        <v>86</v>
      </c>
      <c r="H65" s="43"/>
      <c r="I65" s="43"/>
      <c r="J65" s="47">
        <f>J61-J63</f>
        <v>-41</v>
      </c>
    </row>
    <row r="66" spans="2:10" ht="24.9" customHeight="1" x14ac:dyDescent="0.25">
      <c r="B66" s="20" t="s">
        <v>34</v>
      </c>
      <c r="C66" s="19"/>
      <c r="D66" s="19"/>
      <c r="E66" s="19">
        <f>SUBTOTAL(109,PersonalCare[Difference])</f>
        <v>0</v>
      </c>
      <c r="F66" s="18"/>
      <c r="G66" s="43"/>
      <c r="H66" s="43"/>
      <c r="I66" s="43"/>
      <c r="J66" s="47"/>
    </row>
    <row r="67" spans="2:10" x14ac:dyDescent="0.25">
      <c r="B67" s="48"/>
      <c r="C67" s="48"/>
      <c r="D67" s="48"/>
      <c r="E67" s="48"/>
    </row>
  </sheetData>
  <mergeCells count="26">
    <mergeCell ref="B67:E67"/>
    <mergeCell ref="G60:J60"/>
    <mergeCell ref="G53:J53"/>
    <mergeCell ref="G47:J47"/>
    <mergeCell ref="G41:J41"/>
    <mergeCell ref="G65:I66"/>
    <mergeCell ref="J65:J66"/>
    <mergeCell ref="J61:J62"/>
    <mergeCell ref="J63:J64"/>
    <mergeCell ref="G63:I64"/>
    <mergeCell ref="G34:J34"/>
    <mergeCell ref="G61:I62"/>
    <mergeCell ref="G25:J25"/>
    <mergeCell ref="E4:G5"/>
    <mergeCell ref="E6:G7"/>
    <mergeCell ref="E8:G9"/>
    <mergeCell ref="B26:E26"/>
    <mergeCell ref="B36:E36"/>
    <mergeCell ref="B43:E43"/>
    <mergeCell ref="B49:E49"/>
    <mergeCell ref="B57:E57"/>
    <mergeCell ref="B4:C4"/>
    <mergeCell ref="B9:C9"/>
    <mergeCell ref="H4:H5"/>
    <mergeCell ref="H6:H7"/>
    <mergeCell ref="H8:H9"/>
  </mergeCells>
  <dataValidations count="12">
    <dataValidation allowBlank="1" showInputMessage="1" showErrorMessage="1" prompt="Create a Personal Monthly Budget in this worksheet. Helpful instructions on how to use this worksheet are in cells in this column. Arrow down to get started." sqref="A1" xr:uid="{535C1FB4-69DA-478A-9C24-451D9BD5B386}"/>
    <dataValidation allowBlank="1" showInputMessage="1" showErrorMessage="1" prompt="Title of this worksheet is in cell C2. Next instruction is in cell A5." sqref="A2" xr:uid="{B4FABB03-3192-4386-8C0C-14BCEBFC58A9}"/>
    <dataValidation allowBlank="1" showInputMessage="1" showErrorMessage="1" prompt="Projected Monthly Income label is in cell at right. Enter Income 1 in cell C5 and Extra Income in C6 to calculate Total monthly income in C7. Next instruction is in cell A7." sqref="A5" xr:uid="{37ECE25A-D750-4901-9936-FA0425D6DFC1}"/>
    <dataValidation allowBlank="1" showInputMessage="1" showErrorMessage="1" prompt="Projected Balance is auto calculated in cell H4, Actual Balance in H6, and Difference in H8. Next instruction is in cell A10." sqref="A7" xr:uid="{30295BAD-27FA-449C-8A78-ECFC2ACE1A2B}"/>
    <dataValidation allowBlank="1" showInputMessage="1" showErrorMessage="1" prompt="Actual Monthly Income label is in cell at right. Enter Income 1 in cell C10 and Extra Income in C11 to calculate Total monthly income in C12. Next instruction is in cell A14." sqref="A10" xr:uid="{23FC07BB-1058-4403-A6BB-F2E3DAB6391D}"/>
    <dataValidation allowBlank="1" showInputMessage="1" showErrorMessage="1" prompt="Enter details in Housing table starting in cell at right and in Entertainment table starting in cell G14. Next instruction is in cell A27." sqref="A14" xr:uid="{DCC6E90E-6B90-466F-863D-46F7DA3C4296}"/>
    <dataValidation allowBlank="1" showInputMessage="1" showErrorMessage="1" prompt="Enter details in Transportation table starting in cell at right and in Loans table starting in cell G26. Next instruction is in cell A37." sqref="A27" xr:uid="{AFC8D67D-8805-4E04-8494-156CF7945383}"/>
    <dataValidation allowBlank="1" showInputMessage="1" showErrorMessage="1" prompt="Enter details in Insurance table starting in cell at right and in Taxes table starting in cell G35. Next instruction is in cell A44." sqref="A37" xr:uid="{34699D58-6783-4DA8-AD00-EB6D5B4F4886}"/>
    <dataValidation allowBlank="1" showInputMessage="1" showErrorMessage="1" prompt="Enter details in Food table starting in cell at right and in Savings table starting in cell G42. Next instruction is in cell A50." sqref="A44" xr:uid="{E10C94B7-CAAB-4591-99E4-5A50789CA061}"/>
    <dataValidation allowBlank="1" showInputMessage="1" showErrorMessage="1" prompt="Enter details in Pets table starting in cell at right and in Gifts table starting in cell G48. Next instruction is in cell A58." sqref="A50" xr:uid="{2288A180-A788-4190-A6AF-985B4E7FF023}"/>
    <dataValidation allowBlank="1" showInputMessage="1" showErrorMessage="1" prompt="Enter details in Personal Care table starting in cell at right and in Legal table starting in cell G54. Next instruction is in cell A61." sqref="A58" xr:uid="{4D40684C-D56F-4273-B2CC-5C8947747B1A}"/>
    <dataValidation allowBlank="1" showInputMessage="1" showErrorMessage="1" prompt="Total Projected Cost is auto calculated in cell J61, Total Actual Cost in J63, and Total Difference in J65." sqref="A61" xr:uid="{7663E59F-1158-4833-8ADA-EE341AD75E0A}"/>
  </dataValidations>
  <printOptions horizontalCentered="1"/>
  <pageMargins left="0.4" right="0.4" top="0.4" bottom="0.4" header="0.3" footer="0.3"/>
  <pageSetup scale="81" fitToHeight="0" orientation="portrait" r:id="rId1"/>
  <headerFooter differentFirst="1">
    <oddFooter>Page &amp;P of &amp;N</oddFooter>
  </headerFooter>
  <ignoredErrors>
    <ignoredError sqref="J15:J23 E28:E34 J27:J32 J36:J39 E38:E41 E45:E47 J43:J45 J49:J51 J55:J58 J61:J64 E59:E65 E51:E55" emptyCellReference="1"/>
  </ignoredErrors>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FD1EBE-B026-4735-BB58-A58C1C694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D04478-620A-4EC5-BD02-D869637B7A33}">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16c05727-aa75-4e4a-9b5f-8a80a1165891"/>
    <ds:schemaRef ds:uri="http://purl.org/dc/dcmitype/"/>
    <ds:schemaRef ds:uri="71af3243-3dd4-4a8d-8c0d-dd76da1f02a5"/>
    <ds:schemaRef ds:uri="http://www.w3.org/XML/1998/namespace"/>
  </ds:schemaRefs>
</ds:datastoreItem>
</file>

<file path=customXml/itemProps3.xml><?xml version="1.0" encoding="utf-8"?>
<ds:datastoreItem xmlns:ds="http://schemas.openxmlformats.org/officeDocument/2006/customXml" ds:itemID="{84AD2E1E-E4AF-43D0-ADC1-5F425B1713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Page</vt:lpstr>
      <vt:lpstr>Personal Monthly Budget</vt:lpstr>
      <vt:lpstr>'Cover Page'!Print_Area</vt:lpstr>
    </vt:vector>
  </TitlesOfParts>
  <Manager/>
  <Company>365 Financial Analyst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365 Financial Analyst</dc:creator>
  <cp:keywords/>
  <dc:description/>
  <cp:lastModifiedBy/>
  <cp:revision/>
  <dcterms:created xsi:type="dcterms:W3CDTF">2018-08-16T20:49:25Z</dcterms:created>
  <dcterms:modified xsi:type="dcterms:W3CDTF">2021-08-06T10:16:29Z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