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5" documentId="13_ncr:1_{15108B23-DF62-4AA4-94D9-3CBBCD071103}" xr6:coauthVersionLast="45" xr6:coauthVersionMax="45" xr10:uidLastSave="{4EF36F8A-980B-47CC-A586-17F0AE098881}"/>
  <bookViews>
    <workbookView xWindow="-108" yWindow="-108" windowWidth="23256" windowHeight="12576" xr2:uid="{00000000-000D-0000-FFFF-FFFF00000000}"/>
  </bookViews>
  <sheets>
    <sheet name="Cover Page" sheetId="2" r:id="rId1"/>
    <sheet name="Discounted Payback Period" sheetId="6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B9" i="6" l="1"/>
  <c r="G9" i="6"/>
  <c r="G11" i="6"/>
  <c r="J13" i="6"/>
  <c r="G10" i="6"/>
  <c r="F16" i="6"/>
  <c r="F19" i="6"/>
  <c r="J10" i="6"/>
  <c r="J9" i="6"/>
  <c r="G12" i="6"/>
  <c r="J11" i="6"/>
  <c r="J12" i="6"/>
  <c r="F18" i="6"/>
  <c r="G13" i="6"/>
  <c r="J8" i="6"/>
  <c r="G8" i="6"/>
  <c r="B10" i="6" l="1"/>
  <c r="D9" i="6"/>
  <c r="E9" i="6"/>
  <c r="E8" i="6"/>
  <c r="B11" i="6" l="1"/>
  <c r="D10" i="6"/>
  <c r="E10" i="6"/>
  <c r="B12" i="6" l="1"/>
  <c r="D11" i="6"/>
  <c r="E11" i="6"/>
  <c r="B13" i="6" l="1"/>
  <c r="D13" i="6" s="1"/>
  <c r="D12" i="6"/>
  <c r="E12" i="6" s="1"/>
  <c r="D18" i="6"/>
  <c r="D19" i="6"/>
  <c r="E13" i="6" l="1"/>
  <c r="D16" i="6"/>
</calcChain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<sst xmlns="http://schemas.openxmlformats.org/spreadsheetml/2006/main" count="16" uniqueCount="16">
  <si>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</si>
  <si>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</si>
  <si>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</si>
  <si>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</si>
  <si>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</si>
  <si>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Year</t>
  </si>
  <si>
    <t>Cash Flow in Payback Completion Year</t>
  </si>
  <si>
    <t>Cumulative cash flow preceding break-even point</t>
  </si>
  <si>
    <t>Discounted Payback Period</t>
  </si>
  <si>
    <t>Discount Rate</t>
  </si>
  <si>
    <t>Cash Flow</t>
  </si>
  <si>
    <t>Discounted Cash Flow</t>
  </si>
  <si>
    <t>Cumulative Discounted Cash Flow</t>
  </si>
  <si>
    <t>Discounted Payback Period (years)</t>
  </si>
  <si>
    <t xml:space="preserve">The Discounted Payback Period represents how long it takes for an organization to get back the funds it originally invested in a project by discounting future cash flows and applying the time value of money concept. It is basically used to determine the time needed for an investment to break-even by considering the time value of money. </t>
  </si>
  <si>
    <t xml:space="preserve">Discounted Payback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</si>
</sst>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;&quot;(&quot;#.0&quot;)&quot;;&quot;-&quot;"/>
  </numFmts>
  <fonts count="2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73B0"/>
      <name val="Arial"/>
      <family val="2"/>
      <charset val="204"/>
    </font>
    <font>
      <b/>
      <sz val="11"/>
      <color theme="3"/>
      <name val="Calibri"/>
      <family val="2"/>
      <scheme val="minor"/>
    </font>
    <font>
      <b/>
      <sz val="12"/>
      <color rgb="FF00206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73B0"/>
      <name val="Arial"/>
      <family val="2"/>
    </font>
    <font>
      <b/>
      <sz val="10"/>
      <color rgb="FF0073B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3B0"/>
      </bottom>
      <diagonal/>
    </border>
    <border>
      <left/>
      <right/>
      <top/>
      <bottom style="thin">
        <color rgb="FF0073B0"/>
      </bottom>
      <diagonal/>
    </border>
    <border>
      <left/>
      <right/>
      <top style="thin">
        <color rgb="FF0073B0"/>
      </top>
      <bottom style="thin">
        <color rgb="FF0073B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5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6" fillId="2" borderId="0" xfId="2" applyFont="1" applyFill="1" applyBorder="1"/>
    <xf numFmtId="0" fontId="6" fillId="2" borderId="0" xfId="2" applyFont="1" applyFill="1"/>
    <xf numFmtId="0" fontId="7" fillId="2" borderId="0" xfId="2" applyFont="1" applyFill="1" applyBorder="1"/>
    <xf numFmtId="0" fontId="8" fillId="2" borderId="0" xfId="3" applyFont="1" applyFill="1" applyBorder="1"/>
    <xf numFmtId="0" fontId="7" fillId="2" borderId="0" xfId="2" applyFont="1" applyFill="1"/>
    <xf numFmtId="0" fontId="9" fillId="2" borderId="0" xfId="2" applyFont="1" applyFill="1"/>
    <xf numFmtId="0" fontId="10" fillId="2" borderId="0" xfId="2" applyFont="1" applyFill="1"/>
    <xf numFmtId="0" fontId="10" fillId="2" borderId="0" xfId="2" applyFont="1" applyFill="1" applyBorder="1"/>
    <xf numFmtId="0" fontId="11" fillId="2" borderId="0" xfId="2" applyFont="1" applyFill="1" applyBorder="1" applyProtection="1">
      <protection locked="0"/>
    </xf>
    <xf numFmtId="0" fontId="12" fillId="2" borderId="0" xfId="2" applyFont="1" applyFill="1" applyBorder="1" applyAlignment="1">
      <alignment horizontal="right"/>
    </xf>
    <xf numFmtId="0" fontId="6" fillId="2" borderId="1" xfId="2" applyFont="1" applyFill="1" applyBorder="1"/>
    <xf numFmtId="0" fontId="6" fillId="2" borderId="3" xfId="2" applyFont="1" applyFill="1" applyBorder="1"/>
    <xf numFmtId="0" fontId="12" fillId="2" borderId="0" xfId="2" applyFont="1" applyFill="1" applyBorder="1"/>
    <xf numFmtId="0" fontId="6" fillId="2" borderId="3" xfId="2" applyFont="1" applyFill="1" applyBorder="1" applyProtection="1">
      <protection locked="0"/>
    </xf>
    <xf numFmtId="0" fontId="6" fillId="2" borderId="5" xfId="2" applyFont="1" applyFill="1" applyBorder="1"/>
    <xf numFmtId="0" fontId="14" fillId="2" borderId="0" xfId="2" applyFont="1" applyFill="1"/>
    <xf numFmtId="0" fontId="16" fillId="3" borderId="0" xfId="11" applyFont="1" applyFill="1"/>
    <xf numFmtId="0" fontId="16" fillId="3" borderId="3" xfId="11" applyFont="1" applyFill="1" applyBorder="1"/>
    <xf numFmtId="0" fontId="15" fillId="0" borderId="0" xfId="11"/>
    <xf numFmtId="164" fontId="17" fillId="4" borderId="0" xfId="11" applyNumberFormat="1" applyFont="1" applyFill="1" applyAlignment="1">
      <alignment horizontal="right"/>
    </xf>
    <xf numFmtId="0" fontId="16" fillId="3" borderId="0" xfId="11" applyFont="1" applyFill="1" applyAlignment="1">
      <alignment horizontal="center"/>
    </xf>
    <xf numFmtId="0" fontId="16" fillId="4" borderId="0" xfId="11" applyFont="1" applyFill="1" applyAlignment="1">
      <alignment horizontal="center"/>
    </xf>
    <xf numFmtId="0" fontId="16" fillId="4" borderId="0" xfId="11" applyFont="1" applyFill="1"/>
    <xf numFmtId="0" fontId="16" fillId="3" borderId="8" xfId="11" applyFont="1" applyFill="1" applyBorder="1"/>
    <xf numFmtId="0" fontId="16" fillId="3" borderId="9" xfId="11" applyFont="1" applyFill="1" applyBorder="1"/>
    <xf numFmtId="0" fontId="16" fillId="3" borderId="1" xfId="11" applyFont="1" applyFill="1" applyBorder="1"/>
    <xf numFmtId="2" fontId="16" fillId="3" borderId="0" xfId="11" applyNumberFormat="1" applyFont="1" applyFill="1"/>
    <xf numFmtId="0" fontId="16" fillId="3" borderId="4" xfId="11" applyFont="1" applyFill="1" applyBorder="1"/>
    <xf numFmtId="0" fontId="20" fillId="3" borderId="0" xfId="11" applyFont="1" applyFill="1"/>
    <xf numFmtId="0" fontId="17" fillId="3" borderId="7" xfId="11" applyFont="1" applyFill="1" applyBorder="1" applyAlignment="1">
      <alignment horizontal="center"/>
    </xf>
    <xf numFmtId="10" fontId="19" fillId="6" borderId="10" xfId="12" applyNumberFormat="1" applyFill="1" applyBorder="1" applyAlignment="1">
      <alignment horizontal="center"/>
    </xf>
    <xf numFmtId="0" fontId="22" fillId="5" borderId="0" xfId="11" applyFont="1" applyFill="1"/>
    <xf numFmtId="6" fontId="16" fillId="4" borderId="0" xfId="11" applyNumberFormat="1" applyFont="1" applyFill="1" applyAlignment="1">
      <alignment horizontal="right"/>
    </xf>
    <xf numFmtId="6" fontId="16" fillId="6" borderId="0" xfId="11" applyNumberFormat="1" applyFont="1" applyFill="1" applyAlignment="1">
      <alignment horizontal="right"/>
    </xf>
    <xf numFmtId="5" fontId="16" fillId="3" borderId="0" xfId="11" applyNumberFormat="1" applyFont="1" applyFill="1" applyAlignment="1">
      <alignment horizontal="right"/>
    </xf>
    <xf numFmtId="5" fontId="16" fillId="4" borderId="0" xfId="11" applyNumberFormat="1" applyFont="1" applyFill="1" applyAlignment="1">
      <alignment horizontal="right"/>
    </xf>
    <xf numFmtId="5" fontId="16" fillId="6" borderId="0" xfId="11" applyNumberFormat="1" applyFont="1" applyFill="1" applyAlignment="1">
      <alignment horizontal="right"/>
    </xf>
    <xf numFmtId="0" fontId="23" fillId="3" borderId="0" xfId="11" applyFont="1" applyFill="1"/>
    <xf numFmtId="0" fontId="17" fillId="3" borderId="0" xfId="11" applyFont="1" applyFill="1" applyBorder="1" applyAlignment="1">
      <alignment horizontal="center"/>
    </xf>
    <xf numFmtId="10" fontId="19" fillId="4" borderId="0" xfId="12" applyNumberFormat="1" applyFill="1" applyBorder="1" applyAlignment="1">
      <alignment horizontal="center"/>
    </xf>
    <xf numFmtId="5" fontId="16" fillId="4" borderId="0" xfId="11" applyNumberFormat="1" applyFont="1" applyFill="1" applyBorder="1" applyAlignment="1">
      <alignment horizontal="right"/>
    </xf>
    <xf numFmtId="0" fontId="18" fillId="3" borderId="11" xfId="11" applyFont="1" applyFill="1" applyBorder="1" applyAlignment="1">
      <alignment horizontal="center"/>
    </xf>
    <xf numFmtId="0" fontId="18" fillId="3" borderId="11" xfId="11" applyFont="1" applyFill="1" applyBorder="1" applyAlignment="1">
      <alignment horizontal="center" wrapText="1"/>
    </xf>
    <xf numFmtId="0" fontId="21" fillId="5" borderId="11" xfId="11" applyFont="1" applyFill="1" applyBorder="1" applyAlignment="1">
      <alignment horizontal="center" wrapText="1"/>
    </xf>
    <xf numFmtId="2" fontId="21" fillId="5" borderId="11" xfId="11" applyNumberFormat="1" applyFont="1" applyFill="1" applyBorder="1"/>
    <xf numFmtId="0" fontId="16" fillId="5" borderId="12" xfId="11" applyFont="1" applyFill="1" applyBorder="1" applyAlignment="1">
      <alignment wrapText="1"/>
    </xf>
    <xf numFmtId="1" fontId="16" fillId="3" borderId="12" xfId="11" applyNumberFormat="1" applyFont="1" applyFill="1" applyBorder="1"/>
    <xf numFmtId="0" fontId="22" fillId="5" borderId="0" xfId="11" applyFont="1" applyFill="1" applyBorder="1"/>
    <xf numFmtId="0" fontId="16" fillId="3" borderId="0" xfId="11" applyFont="1" applyFill="1" applyBorder="1"/>
    <xf numFmtId="0" fontId="16" fillId="3" borderId="13" xfId="11" applyFont="1" applyFill="1" applyBorder="1" applyAlignment="1">
      <alignment wrapText="1"/>
    </xf>
    <xf numFmtId="1" fontId="22" fillId="5" borderId="13" xfId="11" applyNumberFormat="1" applyFont="1" applyFill="1" applyBorder="1"/>
    <xf numFmtId="0" fontId="24" fillId="5" borderId="11" xfId="11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3">
    <cellStyle name="Comma 2" xfId="7" xr:uid="{4B077D12-3928-4600-A400-DAFE7C142FC5}"/>
    <cellStyle name="Currency 2" xfId="5" xr:uid="{94FA024F-B916-408B-8C26-266C30588648}"/>
    <cellStyle name="Heading 4" xfId="12" builtinId="19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1" xr:uid="{CA36480A-98CA-41DF-9C08-7FB26FFFC9D4}"/>
    <cellStyle name="Percent 2" xfId="6" xr:uid="{9E2C98EB-5F37-4587-8FEB-4069EA2B93AB}"/>
    <cellStyle name="Percent 3" xfId="9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Payback</a:t>
            </a:r>
            <a:r>
              <a:rPr lang="en-GB" baseline="0"/>
              <a:t> Period: Expected vs. Cumulative Cash Flows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'Discounted Payback Period'!$D$7</c:f>
              <c:strCache>
                <c:ptCount val="1"/>
                <c:pt idx="0">
                  <c:v>Discounted Cash Flow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81497377205529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4E-4DF3-8CB5-EB5F8F807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'Discounted Payback Period'!$D$8:$D$13</c:f>
              <c:numCache>
                <c:formatCode>"$"#,##0_);[Red]\("$"#,##0\)</c:formatCode>
                <c:ptCount val="6"/>
                <c:pt idx="0" formatCode="&quot;$&quot;#,##0_);\(&quot;$&quot;#,##0\)">
                  <c:v>-150</c:v>
                </c:pt>
                <c:pt idx="1">
                  <c:v>64.516129032258064</c:v>
                </c:pt>
                <c:pt idx="2">
                  <c:v>46.720040773853768</c:v>
                </c:pt>
                <c:pt idx="3">
                  <c:v>31.316323937229168</c:v>
                </c:pt>
                <c:pt idx="4">
                  <c:v>18.039357106698834</c:v>
                </c:pt>
                <c:pt idx="5">
                  <c:v>6.6504542328843623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E-4DF3-8CB5-EB5F8F807CE9}"/>
            </c:ext>
          </c:extLst>
        </c:ser>
        <c:ser>
          <c:idx val="2"/>
          <c:order val="1"/>
          <c:tx>
            <c:strRef>
              <c:f>'Discounted Payback Period'!$E$7</c:f>
              <c:strCache>
                <c:ptCount val="1"/>
                <c:pt idx="0">
                  <c:v>Cumulative Discounted Cash Flow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1444921316165951E-2"/>
                  <c:y val="3.354213312757452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4E-4DF3-8CB5-EB5F8F807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'Discounted Payback Period'!$E$8:$E$13</c:f>
              <c:numCache>
                <c:formatCode>"$"#,##0_);\("$"#,##0\)</c:formatCode>
                <c:ptCount val="6"/>
                <c:pt idx="0">
                  <c:v>-150</c:v>
                </c:pt>
                <c:pt idx="1">
                  <c:v>-85.483870967741936</c:v>
                </c:pt>
                <c:pt idx="2">
                  <c:v>-38.763830193888168</c:v>
                </c:pt>
                <c:pt idx="3">
                  <c:v>-7.4475062566590005</c:v>
                </c:pt>
                <c:pt idx="4" formatCode="&quot;$&quot;#,##0_);[Red]\(&quot;$&quot;#,##0\)">
                  <c:v>10.591850850039833</c:v>
                </c:pt>
                <c:pt idx="5" formatCode="&quot;$&quot;#,##0_);[Red]\(&quot;$&quot;#,##0\)">
                  <c:v>17.242305082924197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E-4DF3-8CB5-EB5F8F80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15743"/>
        <c:axId val="191312415"/>
      </c:barChart>
      <c:catAx>
        <c:axId val="19131574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1312415"/>
        <c:crosses val="autoZero"/>
        <c:auto val="1"/>
        <c:lblAlgn val="ctr"/>
        <c:lblOffset val="100"/>
        <c:noMultiLvlLbl val="0"/>
      </c:catAx>
      <c:valAx>
        <c:axId val="191312415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1523999</xdr:colOff>
      <xdr:row>3</xdr:row>
      <xdr:rowOff>123825</xdr:rowOff>
    </xdr:from>
    <xdr:to>
      <xdr:col>7</xdr:col>
      <xdr:colOff>266700</xdr:colOff>
      <xdr:row>7</xdr:row>
      <xdr:rowOff>28575</xdr:rowOff>
    </xdr:to>
    <xdr:sp macro="" textlink="">
      <xdr:nvSpPr>
        <xdr:cNvPr id="2" name="Curved Up Arrow 18">
          <a:extLst>
            <a:ext uri="{FF2B5EF4-FFF2-40B4-BE49-F238E27FC236}">
              <a16:creationId xmlns:a16="http://schemas.microsoft.com/office/drawing/2014/main" id="{77340008-0A8C-43E3-BE14-016AB96A4188}"/>
            </a:ext>
          </a:extLst>
        </xdr:cNvPr>
        <xdr:cNvSpPr/>
      </xdr:nvSpPr>
      <xdr:spPr>
        <a:xfrm flipV="1">
          <a:off x="7315199" y="868680"/>
          <a:ext cx="3038476" cy="701040"/>
        </a:xfrm>
        <a:prstGeom prst="curvedUpArrow">
          <a:avLst>
            <a:gd name="adj1" fmla="val 0"/>
            <a:gd name="adj2" fmla="val 50000"/>
            <a:gd name="adj3" fmla="val 2500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1552576</xdr:colOff>
      <xdr:row>10</xdr:row>
      <xdr:rowOff>142875</xdr:rowOff>
    </xdr:from>
    <xdr:to>
      <xdr:col>4</xdr:col>
      <xdr:colOff>552450</xdr:colOff>
      <xdr:row>18</xdr:row>
      <xdr:rowOff>276225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DEA2FF8-CA1A-430D-BE55-5457E2589E2F}"/>
            </a:ext>
          </a:extLst>
        </xdr:cNvPr>
        <xdr:cNvCxnSpPr/>
      </xdr:nvCxnSpPr>
      <xdr:spPr>
        <a:xfrm flipH="1">
          <a:off x="7341871" y="2226945"/>
          <a:ext cx="674369" cy="17468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962027</xdr:colOff>
      <xdr:row>11</xdr:row>
      <xdr:rowOff>123825</xdr:rowOff>
    </xdr:from>
    <xdr:to>
      <xdr:col>3</xdr:col>
      <xdr:colOff>1371600</xdr:colOff>
      <xdr:row>17</xdr:row>
      <xdr:rowOff>219075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4F5FF1B-6C4E-40A4-B98B-9AE337AEBFB9}"/>
            </a:ext>
          </a:extLst>
        </xdr:cNvPr>
        <xdr:cNvCxnSpPr/>
      </xdr:nvCxnSpPr>
      <xdr:spPr>
        <a:xfrm>
          <a:off x="6755132" y="2392680"/>
          <a:ext cx="407668" cy="12153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1142999</xdr:colOff>
      <xdr:row>2</xdr:row>
      <xdr:rowOff>0</xdr:rowOff>
    </xdr:from>
    <xdr:to>
      <xdr:col>10</xdr:col>
      <xdr:colOff>114299</xdr:colOff>
      <xdr:row>6</xdr:row>
      <xdr:rowOff>476249</xdr:rowOff>
    </xdr:to>
    <xdr:sp macro="" textlink="">
      <xdr:nvSpPr>
        <xdr:cNvPr id="5" name="Curved Up Arrow 17">
          <a:extLst>
            <a:ext uri="{FF2B5EF4-FFF2-40B4-BE49-F238E27FC236}">
              <a16:creationId xmlns:a16="http://schemas.microsoft.com/office/drawing/2014/main" id="{21529CB5-E4C0-40F9-B0D8-B2F874B85734}"/>
            </a:ext>
          </a:extLst>
        </xdr:cNvPr>
        <xdr:cNvSpPr/>
      </xdr:nvSpPr>
      <xdr:spPr>
        <a:xfrm flipV="1">
          <a:off x="8610599" y="409572"/>
          <a:ext cx="3476625" cy="1137287"/>
        </a:xfrm>
        <a:prstGeom prst="curvedUpArrow">
          <a:avLst>
            <a:gd name="adj1" fmla="val 0"/>
            <a:gd name="adj2" fmla="val 50000"/>
            <a:gd name="adj3" fmla="val 2500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102869</xdr:colOff>
      <xdr:row>21</xdr:row>
      <xdr:rowOff>59056</xdr:rowOff>
    </xdr:from>
    <xdr:to>
      <xdr:col>5</xdr:col>
      <xdr:colOff>264794</xdr:colOff>
      <xdr:row>49</xdr:row>
      <xdr:rowOff>40005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9E0FB4-78B9-42B8-97C5-9228CE15B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15</xdr:row>
      <xdr:rowOff>278130</xdr:rowOff>
    </xdr:from>
    <xdr:to>
      <xdr:col>4</xdr:col>
      <xdr:colOff>1148715</xdr:colOff>
      <xdr:row>15</xdr:row>
      <xdr:rowOff>285750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1054E9C-065C-49E0-BCD7-D6ACE0C519A1}"/>
            </a:ext>
          </a:extLst>
        </xdr:cNvPr>
        <xdr:cNvCxnSpPr/>
      </xdr:nvCxnSpPr>
      <xdr:spPr>
        <a:xfrm flipH="1" flipV="1">
          <a:off x="7724775" y="3135630"/>
          <a:ext cx="8915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234315</xdr:colOff>
      <xdr:row>17</xdr:row>
      <xdr:rowOff>249555</xdr:rowOff>
    </xdr:from>
    <xdr:to>
      <xdr:col>4</xdr:col>
      <xdr:colOff>1133475</xdr:colOff>
      <xdr:row>17</xdr:row>
      <xdr:rowOff>249555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DBF899B-49EE-48B7-96C3-898257A56CEB}"/>
            </a:ext>
          </a:extLst>
        </xdr:cNvPr>
        <xdr:cNvCxnSpPr/>
      </xdr:nvCxnSpPr>
      <xdr:spPr>
        <a:xfrm flipH="1" flipV="1">
          <a:off x="7701915" y="3640455"/>
          <a:ext cx="8991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</xdr:colOff>
      <xdr:row>18</xdr:row>
      <xdr:rowOff>369570</xdr:rowOff>
    </xdr:from>
    <xdr:to>
      <xdr:col>4</xdr:col>
      <xdr:colOff>1139190</xdr:colOff>
      <xdr:row>18</xdr:row>
      <xdr:rowOff>369570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E9CA5D8-50E1-4EE4-8F5B-A69336D0719A}"/>
            </a:ext>
          </a:extLst>
        </xdr:cNvPr>
        <xdr:cNvCxnSpPr/>
      </xdr:nvCxnSpPr>
      <xdr:spPr>
        <a:xfrm flipH="1" flipV="1">
          <a:off x="7711440" y="4065270"/>
          <a:ext cx="895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I10" sqref="I10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53" t="s">
        <v>14</v>
      </c>
      <c r="D13" s="54"/>
      <c r="E13" s="54"/>
      <c r="F13" s="5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53"/>
      <c r="D14" s="54"/>
      <c r="E14" s="54"/>
      <c r="F14" s="5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43.2" customHeight="1" x14ac:dyDescent="0.25">
      <c r="A15" s="7"/>
      <c r="B15" s="11"/>
      <c r="C15" s="56"/>
      <c r="D15" s="57"/>
      <c r="E15" s="57"/>
      <c r="F15" s="5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5E4D-8868-499A-8582-DCE62FCBF75B}">
  <dimension ref="B1:R30"/>
  <sheetViews>
    <sheetView showGridLines="0" workbookViewId="0">
      <selection activeCell="O4" sqref="O4"/>
    </sheetView>
  </sheetViews>
  <sheetFormatPr defaultColWidth="10.25" defaultRowHeight="11.4" x14ac:dyDescent="0.2"/>
  <cols>
    <col min="1" max="1" width="2.25" style="17" customWidth="1"/>
    <col min="2" max="2" width="31.75" style="17" customWidth="1"/>
    <col min="3" max="3" width="21.75" style="17" customWidth="1"/>
    <col min="4" max="4" width="27.5" style="17" customWidth="1"/>
    <col min="5" max="5" width="22.375" style="17" customWidth="1"/>
    <col min="6" max="6" width="10.25" style="17" customWidth="1"/>
    <col min="7" max="16384" width="10.25" style="17"/>
  </cols>
  <sheetData>
    <row r="1" spans="2:18" ht="15.6" x14ac:dyDescent="0.3">
      <c r="B1" s="38" t="s">
        <v>8</v>
      </c>
    </row>
    <row r="3" spans="2:18" s="19" customFormat="1" ht="15.6" x14ac:dyDescent="0.3">
      <c r="B3" s="17"/>
      <c r="C3" s="17"/>
      <c r="D3" s="2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2" x14ac:dyDescent="0.25">
      <c r="B4" s="30" t="s">
        <v>9</v>
      </c>
      <c r="C4" s="39"/>
      <c r="G4" s="18"/>
    </row>
    <row r="5" spans="2:18" ht="14.4" x14ac:dyDescent="0.3">
      <c r="B5" s="31">
        <v>8.5000000000000006E-2</v>
      </c>
      <c r="C5" s="40"/>
      <c r="G5" s="18"/>
    </row>
    <row r="7" spans="2:18" s="19" customFormat="1" ht="25.2" thickBot="1" x14ac:dyDescent="0.35">
      <c r="B7" s="42" t="s">
        <v>5</v>
      </c>
      <c r="C7" s="42" t="s">
        <v>10</v>
      </c>
      <c r="D7" s="43" t="s">
        <v>11</v>
      </c>
      <c r="E7" s="43" t="s">
        <v>12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18" s="19" customFormat="1" ht="14.4" x14ac:dyDescent="0.3">
      <c r="B8" s="21">
        <v>0</v>
      </c>
      <c r="C8" s="35">
        <v>-150</v>
      </c>
      <c r="D8" s="41">
        <f>C8/((1+$B$5)^B8)</f>
        <v>-150</v>
      </c>
      <c r="E8" s="36">
        <f>SUM($D$8:D8)</f>
        <v>-150</v>
      </c>
      <c r="F8" s="17"/>
      <c r="G8" s="17" t="str">
        <f ca="1">_xlfn.FORMULATEXT(D8)</f>
        <v>=C8/((1+$B$5)^B8)</v>
      </c>
      <c r="H8" s="17"/>
      <c r="I8" s="17"/>
      <c r="J8" s="17" t="str">
        <f t="shared" ref="J8:J13" ca="1" si="0">_xlfn.FORMULATEXT(E8)</f>
        <v>=SUM($D$8:D8)</v>
      </c>
      <c r="K8" s="17"/>
      <c r="L8" s="17"/>
      <c r="M8" s="17"/>
      <c r="N8" s="17"/>
      <c r="O8" s="17"/>
      <c r="P8" s="17"/>
      <c r="Q8" s="17"/>
      <c r="R8" s="17"/>
    </row>
    <row r="9" spans="2:18" s="19" customFormat="1" ht="14.4" x14ac:dyDescent="0.3">
      <c r="B9" s="22">
        <f>B8+1</f>
        <v>1</v>
      </c>
      <c r="C9" s="33">
        <v>70</v>
      </c>
      <c r="D9" s="33">
        <f t="shared" ref="D9:D13" si="1">C9/((1+$B$5)^B9)</f>
        <v>64.516129032258064</v>
      </c>
      <c r="E9" s="36">
        <f>SUM($D$8:D9)</f>
        <v>-85.483870967741936</v>
      </c>
      <c r="F9" s="17"/>
      <c r="G9" s="17" t="str">
        <f t="shared" ref="G9:G13" ca="1" si="2">_xlfn.FORMULATEXT(D9)</f>
        <v>=C9/((1+$B$5)^B9)</v>
      </c>
      <c r="H9" s="17"/>
      <c r="I9" s="17"/>
      <c r="J9" s="17" t="str">
        <f t="shared" ca="1" si="0"/>
        <v>=SUM($D$8:D9)</v>
      </c>
      <c r="K9" s="17"/>
      <c r="L9" s="17"/>
      <c r="M9" s="17"/>
      <c r="N9" s="17"/>
      <c r="O9" s="17"/>
      <c r="P9" s="17"/>
      <c r="Q9" s="17"/>
      <c r="R9" s="17"/>
    </row>
    <row r="10" spans="2:18" s="19" customFormat="1" ht="14.4" x14ac:dyDescent="0.3">
      <c r="B10" s="22">
        <f t="shared" ref="B10:B13" si="3">B9+1</f>
        <v>2</v>
      </c>
      <c r="C10" s="33">
        <v>55</v>
      </c>
      <c r="D10" s="33">
        <f t="shared" si="1"/>
        <v>46.720040773853768</v>
      </c>
      <c r="E10" s="36">
        <f>SUM($D$8:D10)</f>
        <v>-38.763830193888168</v>
      </c>
      <c r="F10" s="17"/>
      <c r="G10" s="17" t="str">
        <f t="shared" ca="1" si="2"/>
        <v>=C10/((1+$B$5)^B10)</v>
      </c>
      <c r="H10" s="17"/>
      <c r="I10" s="17"/>
      <c r="J10" s="17" t="str">
        <f t="shared" ca="1" si="0"/>
        <v>=SUM($D$8:D10)</v>
      </c>
      <c r="K10" s="17"/>
      <c r="L10" s="17"/>
      <c r="M10" s="17"/>
      <c r="N10" s="17"/>
      <c r="O10" s="17"/>
      <c r="P10" s="17"/>
      <c r="Q10" s="17"/>
      <c r="R10" s="17"/>
    </row>
    <row r="11" spans="2:18" s="19" customFormat="1" ht="14.4" x14ac:dyDescent="0.3">
      <c r="B11" s="22">
        <f t="shared" si="3"/>
        <v>3</v>
      </c>
      <c r="C11" s="33">
        <v>40</v>
      </c>
      <c r="D11" s="33">
        <f t="shared" si="1"/>
        <v>31.316323937229168</v>
      </c>
      <c r="E11" s="37">
        <f>SUM($D$8:D11)</f>
        <v>-7.4475062566590005</v>
      </c>
      <c r="F11" s="18"/>
      <c r="G11" s="17" t="str">
        <f t="shared" ca="1" si="2"/>
        <v>=C11/((1+$B$5)^B11)</v>
      </c>
      <c r="H11" s="17"/>
      <c r="I11" s="17"/>
      <c r="J11" s="17" t="str">
        <f t="shared" ca="1" si="0"/>
        <v>=SUM($D$8:D11)</v>
      </c>
      <c r="K11" s="17"/>
      <c r="L11" s="17"/>
      <c r="M11" s="17"/>
      <c r="N11" s="17"/>
      <c r="O11" s="17"/>
      <c r="P11" s="17"/>
      <c r="Q11" s="17"/>
      <c r="R11" s="17"/>
    </row>
    <row r="12" spans="2:18" s="19" customFormat="1" ht="14.4" x14ac:dyDescent="0.3">
      <c r="B12" s="22">
        <f t="shared" si="3"/>
        <v>4</v>
      </c>
      <c r="C12" s="33">
        <v>25</v>
      </c>
      <c r="D12" s="34">
        <f t="shared" si="1"/>
        <v>18.039357106698834</v>
      </c>
      <c r="E12" s="33">
        <f>SUM($D$8:D12)</f>
        <v>10.591850850039833</v>
      </c>
      <c r="F12" s="17"/>
      <c r="G12" s="17" t="str">
        <f t="shared" ca="1" si="2"/>
        <v>=C12/((1+$B$5)^B12)</v>
      </c>
      <c r="H12" s="17"/>
      <c r="I12" s="17"/>
      <c r="J12" s="17" t="str">
        <f t="shared" ca="1" si="0"/>
        <v>=SUM($D$8:D12)</v>
      </c>
      <c r="K12" s="17"/>
      <c r="L12" s="17"/>
      <c r="M12" s="17"/>
      <c r="N12" s="17"/>
      <c r="O12" s="17"/>
      <c r="P12" s="17"/>
      <c r="Q12" s="17"/>
      <c r="R12" s="17"/>
    </row>
    <row r="13" spans="2:18" s="19" customFormat="1" ht="14.4" x14ac:dyDescent="0.3">
      <c r="B13" s="22">
        <f t="shared" si="3"/>
        <v>5</v>
      </c>
      <c r="C13" s="33">
        <v>10</v>
      </c>
      <c r="D13" s="33">
        <f t="shared" si="1"/>
        <v>6.6504542328843623</v>
      </c>
      <c r="E13" s="33">
        <f>SUM($D$8:D13)</f>
        <v>17.242305082924197</v>
      </c>
      <c r="F13" s="17"/>
      <c r="G13" s="17" t="str">
        <f t="shared" ca="1" si="2"/>
        <v>=C13/((1+$B$5)^B13)</v>
      </c>
      <c r="H13" s="17"/>
      <c r="I13" s="17"/>
      <c r="J13" s="17" t="str">
        <f t="shared" ca="1" si="0"/>
        <v>=SUM($D$8:D13)</v>
      </c>
      <c r="K13" s="17"/>
      <c r="L13" s="17"/>
      <c r="M13" s="17"/>
      <c r="N13" s="17"/>
      <c r="O13" s="17"/>
      <c r="P13" s="17"/>
      <c r="Q13" s="17"/>
      <c r="R13" s="17"/>
    </row>
    <row r="14" spans="2:18" s="19" customFormat="1" ht="14.4" x14ac:dyDescent="0.3">
      <c r="B14" s="17"/>
      <c r="C14" s="17"/>
      <c r="D14" s="2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s="19" customFormat="1" ht="13.2" customHeight="1" x14ac:dyDescent="0.3">
      <c r="B15" s="17"/>
      <c r="C15" s="17"/>
      <c r="D15" s="2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s="19" customFormat="1" ht="27.6" thickBot="1" x14ac:dyDescent="0.35">
      <c r="B16" s="52" t="s">
        <v>13</v>
      </c>
      <c r="C16" s="44"/>
      <c r="D16" s="45">
        <f>COUNTIFS(E9:E13,"&lt;"&amp;0)+D19/D18</f>
        <v>3.4128476537500001</v>
      </c>
      <c r="F16" s="17" t="str">
        <f ca="1">_xlfn.FORMULATEXT(D16)</f>
        <v>=COUNTIFS(E9:E13,"&lt;"&amp;0)+D19/D18</v>
      </c>
      <c r="G16" s="18"/>
      <c r="H16" s="17"/>
      <c r="I16" s="17"/>
      <c r="J16" s="27"/>
      <c r="K16" s="17"/>
      <c r="L16" s="17"/>
      <c r="M16" s="17"/>
      <c r="N16" s="17"/>
      <c r="O16" s="17"/>
      <c r="P16" s="17"/>
      <c r="Q16" s="17"/>
      <c r="R16" s="17"/>
    </row>
    <row r="17" spans="2:18" s="19" customFormat="1" ht="14.4" x14ac:dyDescent="0.3">
      <c r="B17" s="32"/>
      <c r="C17" s="32"/>
      <c r="D17" s="3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s="19" customFormat="1" ht="24" x14ac:dyDescent="0.3">
      <c r="B18" s="46" t="s">
        <v>6</v>
      </c>
      <c r="C18" s="46"/>
      <c r="D18" s="47">
        <f>INDEX(D9:D13,MATCH(0,E9:E13,1)+1)</f>
        <v>18.039357106698834</v>
      </c>
      <c r="F18" s="17" t="str">
        <f ca="1">_xlfn.FORMULATEXT(D18)</f>
        <v>=@INDEX(D9:D13,MATCH(0,E9:E13,1)+1)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s="19" customFormat="1" ht="24" x14ac:dyDescent="0.3">
      <c r="B19" s="50" t="s">
        <v>7</v>
      </c>
      <c r="C19" s="50"/>
      <c r="D19" s="51">
        <f>ABS(INDEX(E9:E13,MATCH(0,E9:E13,1)))</f>
        <v>7.4475062566590005</v>
      </c>
      <c r="F19" s="17" t="str">
        <f ca="1">_xlfn.FORMULATEXT(D19)</f>
        <v>=ABS(INDEX(E9:E13,MATCH(0,E9:E13,1)))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s="19" customFormat="1" ht="14.4" x14ac:dyDescent="0.3">
      <c r="B20" s="48"/>
      <c r="C20" s="48"/>
      <c r="D20" s="49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x14ac:dyDescent="0.2">
      <c r="R21" s="26"/>
    </row>
    <row r="22" spans="2:18" x14ac:dyDescent="0.2">
      <c r="R22" s="26"/>
    </row>
    <row r="23" spans="2:18" x14ac:dyDescent="0.2">
      <c r="R23" s="26"/>
    </row>
    <row r="24" spans="2:18" x14ac:dyDescent="0.2">
      <c r="R24" s="26"/>
    </row>
    <row r="25" spans="2:18" x14ac:dyDescent="0.2">
      <c r="R25" s="26"/>
    </row>
    <row r="26" spans="2:18" x14ac:dyDescent="0.2">
      <c r="R26" s="26"/>
    </row>
    <row r="27" spans="2:18" x14ac:dyDescent="0.2">
      <c r="R27" s="26"/>
    </row>
    <row r="28" spans="2:18" x14ac:dyDescent="0.2">
      <c r="R28" s="26"/>
    </row>
    <row r="29" spans="2:18" x14ac:dyDescent="0.2">
      <c r="R29" s="26"/>
    </row>
    <row r="30" spans="2:18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Discounted Payback Period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2020-12-17T13:13:34Z</dcterms:modified>
</cp:coreProperties>
</file>