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15" documentId="13_ncr:1_{873D5F3B-FBDB-4941-B9F0-1517E03D6838}" xr6:coauthVersionLast="47" xr6:coauthVersionMax="47" xr10:uidLastSave="{9D31EFCA-940E-4FEB-B779-40C3CD3077BE}"/>
  <bookViews>
    <workbookView xWindow="-108" yWindow="-108" windowWidth="23256" windowHeight="12576" activeTab="2" xr2:uid="{00000000-000D-0000-FFFF-FFFF00000000}"/>
  </bookViews>
  <sheets>
    <sheet name="Cover Page" sheetId="2" r:id="rId1"/>
    <sheet name="Portfolio Risk" sheetId="10" r:id="rId2"/>
    <sheet name="Save 60%" sheetId="11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" l="1"/>
  <c r="E27" i="10"/>
  <c r="G27" i="10" s="1"/>
  <c r="F26" i="10"/>
  <c r="E26" i="10"/>
  <c r="G26" i="10" s="1"/>
  <c r="F25" i="10"/>
  <c r="E25" i="10"/>
  <c r="G25" i="10" s="1"/>
  <c r="F24" i="10"/>
  <c r="E24" i="10"/>
  <c r="F23" i="10"/>
  <c r="E23" i="10"/>
  <c r="G23" i="10" s="1"/>
  <c r="F22" i="10"/>
  <c r="E22" i="10"/>
  <c r="F21" i="10"/>
  <c r="E21" i="10"/>
  <c r="F20" i="10"/>
  <c r="E20" i="10"/>
  <c r="F19" i="10"/>
  <c r="E19" i="10"/>
  <c r="G19" i="10" s="1"/>
  <c r="F18" i="10"/>
  <c r="E18" i="10"/>
  <c r="F17" i="10"/>
  <c r="E17" i="10"/>
  <c r="G17" i="10" s="1"/>
  <c r="F16" i="10"/>
  <c r="E16" i="10"/>
  <c r="F15" i="10"/>
  <c r="E15" i="10"/>
  <c r="G15" i="10" s="1"/>
  <c r="F14" i="10"/>
  <c r="E14" i="10"/>
  <c r="G14" i="10" s="1"/>
  <c r="F13" i="10"/>
  <c r="E13" i="10"/>
  <c r="F12" i="10"/>
  <c r="E12" i="10"/>
  <c r="F11" i="10"/>
  <c r="E11" i="10"/>
  <c r="G11" i="10" s="1"/>
  <c r="F10" i="10"/>
  <c r="E10" i="10"/>
  <c r="F9" i="10"/>
  <c r="E9" i="10"/>
  <c r="G9" i="10" s="1"/>
  <c r="F8" i="10"/>
  <c r="E8" i="10"/>
  <c r="F7" i="10"/>
  <c r="E7" i="10"/>
  <c r="G7" i="10" s="1"/>
  <c r="F6" i="10"/>
  <c r="E6" i="10"/>
  <c r="G6" i="10" s="1"/>
  <c r="F5" i="10"/>
  <c r="E5" i="10"/>
  <c r="I5" i="10"/>
  <c r="D42" i="10"/>
  <c r="H42" i="10"/>
  <c r="F42" i="10"/>
  <c r="F37" i="10" l="1"/>
  <c r="F36" i="10"/>
  <c r="E37" i="10"/>
  <c r="E36" i="10"/>
  <c r="G18" i="10"/>
  <c r="G10" i="10"/>
  <c r="G22" i="10"/>
  <c r="G8" i="10"/>
  <c r="G16" i="10"/>
  <c r="G24" i="10"/>
  <c r="G12" i="10"/>
  <c r="G13" i="10"/>
  <c r="G20" i="10"/>
  <c r="G21" i="10"/>
  <c r="G5" i="10"/>
  <c r="G37" i="10" l="1"/>
  <c r="G36" i="10"/>
</calcChain>
</file>

<file path=xl/sharedStrings.xml><?xml version="1.0" encoding="utf-8"?>
<sst xmlns="http://schemas.openxmlformats.org/spreadsheetml/2006/main" count="21" uniqueCount="21">
  <si>
    <t>Strictly Confidential</t>
  </si>
  <si>
    <t>This Excel model is for educational purposes only.</t>
  </si>
  <si>
    <t>Description</t>
  </si>
  <si>
    <t>All content is Copyright material of 365 Financial Analyst ®</t>
  </si>
  <si>
    <t>Date</t>
  </si>
  <si>
    <t>Stock Price (AAPL)</t>
  </si>
  <si>
    <t>Stock Price (CMS)</t>
  </si>
  <si>
    <t>Holding Period Return (AAPL)</t>
  </si>
  <si>
    <t>Holding Period Return (CMS)</t>
  </si>
  <si>
    <t>Output</t>
  </si>
  <si>
    <t>Weight (AAPL)</t>
  </si>
  <si>
    <t>Weight (CMS)</t>
  </si>
  <si>
    <t>Portfolio Return</t>
  </si>
  <si>
    <t>Input</t>
  </si>
  <si>
    <t>Portfolio Risk (Apple and CMS Energy)</t>
  </si>
  <si>
    <t>Variance</t>
  </si>
  <si>
    <t>Standard Deviation</t>
  </si>
  <si>
    <t>Portfolio Risk represents the combined risk of each individual investment within a portfolio. Standard deviation is the most common proxy for portfolio risk. A portfolio’s historical standard deviation can be calculated as the square root of the variance of returns.</t>
  </si>
  <si>
    <t xml:space="preserve">Portfolio Risk </t>
  </si>
  <si>
    <t xml:space="preserve">Learn Finance with Practical Self-Paced Video Lessons </t>
  </si>
  <si>
    <t>© 2023, 365 Financial Analyst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</si>
</sst>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6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rgb="FF0073B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73B0"/>
      <name val="Arial"/>
      <family val="2"/>
    </font>
    <font>
      <b/>
      <sz val="20"/>
      <color rgb="FF132E5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036FFD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18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20" fillId="2" borderId="8" xfId="16" applyFont="1" applyFill="1" applyBorder="1" applyAlignment="1">
      <alignment horizontal="center" vertical="center"/>
    </xf>
    <xf numFmtId="0" fontId="20" fillId="2" borderId="8" xfId="16" applyFont="1" applyFill="1" applyBorder="1" applyAlignment="1">
      <alignment horizontal="center" vertical="center" wrapText="1"/>
    </xf>
    <xf numFmtId="0" fontId="20" fillId="2" borderId="0" xfId="17" applyFont="1" applyFill="1"/>
    <xf numFmtId="0" fontId="20" fillId="2" borderId="0" xfId="17" applyFont="1" applyFill="1" applyAlignment="1">
      <alignment horizontal="center" vertical="center"/>
    </xf>
    <xf numFmtId="0" fontId="20" fillId="2" borderId="8" xfId="17" applyFont="1" applyFill="1" applyBorder="1" applyAlignment="1">
      <alignment horizontal="center" vertical="center" wrapText="1"/>
    </xf>
    <xf numFmtId="14" fontId="20" fillId="2" borderId="0" xfId="17" applyNumberFormat="1" applyFont="1" applyFill="1" applyAlignment="1">
      <alignment horizontal="center" vertical="center"/>
    </xf>
    <xf numFmtId="10" fontId="20" fillId="2" borderId="0" xfId="17" applyNumberFormat="1" applyFont="1" applyFill="1" applyAlignment="1">
      <alignment horizontal="center" vertical="center"/>
    </xf>
    <xf numFmtId="164" fontId="20" fillId="2" borderId="0" xfId="17" applyNumberFormat="1" applyFont="1" applyFill="1" applyAlignment="1">
      <alignment horizontal="center" vertical="center"/>
    </xf>
    <xf numFmtId="0" fontId="22" fillId="3" borderId="0" xfId="17" applyFont="1" applyFill="1"/>
    <xf numFmtId="0" fontId="23" fillId="2" borderId="0" xfId="17" applyFont="1" applyFill="1"/>
    <xf numFmtId="0" fontId="24" fillId="2" borderId="0" xfId="17" applyFont="1" applyFill="1"/>
    <xf numFmtId="9" fontId="22" fillId="3" borderId="0" xfId="17" applyNumberFormat="1" applyFont="1" applyFill="1" applyAlignment="1">
      <alignment horizontal="center" vertical="center"/>
    </xf>
    <xf numFmtId="0" fontId="21" fillId="3" borderId="0" xfId="17" applyFont="1" applyFill="1" applyAlignment="1">
      <alignment horizontal="left" vertical="top"/>
    </xf>
    <xf numFmtId="10" fontId="22" fillId="3" borderId="9" xfId="17" applyNumberFormat="1" applyFont="1" applyFill="1" applyBorder="1" applyAlignment="1">
      <alignment horizontal="center" vertical="center"/>
    </xf>
    <xf numFmtId="10" fontId="22" fillId="3" borderId="7" xfId="17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top"/>
    </xf>
    <xf numFmtId="0" fontId="13" fillId="4" borderId="0" xfId="2" applyFont="1" applyFill="1"/>
    <xf numFmtId="0" fontId="14" fillId="4" borderId="0" xfId="2" applyFont="1" applyFill="1"/>
    <xf numFmtId="0" fontId="10" fillId="4" borderId="0" xfId="2" applyFont="1" applyFill="1"/>
    <xf numFmtId="0" fontId="15" fillId="4" borderId="0" xfId="2" applyFont="1" applyFill="1" applyProtection="1">
      <protection locked="0"/>
    </xf>
    <xf numFmtId="0" fontId="10" fillId="4" borderId="3" xfId="2" applyFont="1" applyFill="1" applyBorder="1" applyProtection="1">
      <protection locked="0"/>
    </xf>
    <xf numFmtId="0" fontId="10" fillId="4" borderId="3" xfId="2" applyFont="1" applyFill="1" applyBorder="1"/>
    <xf numFmtId="0" fontId="10" fillId="4" borderId="1" xfId="2" applyFont="1" applyFill="1" applyBorder="1"/>
    <xf numFmtId="0" fontId="16" fillId="4" borderId="0" xfId="2" applyFont="1" applyFill="1"/>
    <xf numFmtId="0" fontId="10" fillId="4" borderId="5" xfId="2" applyFont="1" applyFill="1" applyBorder="1"/>
    <xf numFmtId="0" fontId="11" fillId="4" borderId="0" xfId="2" applyFont="1" applyFill="1"/>
    <xf numFmtId="0" fontId="16" fillId="4" borderId="0" xfId="2" applyFont="1" applyFill="1" applyAlignment="1">
      <alignment horizontal="right"/>
    </xf>
    <xf numFmtId="0" fontId="12" fillId="4" borderId="0" xfId="3" applyFont="1" applyFill="1" applyBorder="1"/>
    <xf numFmtId="0" fontId="18" fillId="4" borderId="0" xfId="2" applyFont="1" applyFill="1"/>
    <xf numFmtId="0" fontId="25" fillId="4" borderId="0" xfId="2" applyFont="1" applyFill="1"/>
    <xf numFmtId="0" fontId="10" fillId="4" borderId="6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0" fillId="4" borderId="0" xfId="0" applyFill="1"/>
  </cellXfs>
  <cellStyles count="18">
    <cellStyle name="Comma 2" xfId="7" xr:uid="{4B077D12-3928-4600-A400-DAFE7C142FC5}"/>
    <cellStyle name="Comma 3" xfId="13" xr:uid="{75A8B7BD-1559-4D80-BA98-39056F8501E2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" xfId="11" xr:uid="{E56A871B-DB3F-48BB-A6F8-315455780624}"/>
    <cellStyle name="Normal 2 2 2" xfId="2" xr:uid="{EB4610B0-F08F-4ACB-854F-11FB6CF4D53B}"/>
    <cellStyle name="Normal 3" xfId="8" xr:uid="{BB80F1F3-9922-4059-BF83-BD44F7EAFF68}"/>
    <cellStyle name="Normal 4" xfId="10" xr:uid="{9EB811E6-5512-4ED7-A50B-9D8116E353D7}"/>
    <cellStyle name="Normal 5" xfId="12" xr:uid="{981B933F-09D1-4707-8F26-1C8B89344D55}"/>
    <cellStyle name="Normal 6" xfId="15" xr:uid="{F43A0CC1-8C46-468E-86F0-823952F2F257}"/>
    <cellStyle name="Normal 7" xfId="16" xr:uid="{F486E122-D476-4E2B-BF88-F2BA6DD35405}"/>
    <cellStyle name="Normal 8" xfId="17" xr:uid="{4D2347C5-9769-4ED6-B761-ECCB4BD12C68}"/>
    <cellStyle name="Percent 2" xfId="6" xr:uid="{9E2C98EB-5F37-4587-8FEB-4069EA2B93AB}"/>
    <cellStyle name="Percent 3" xfId="9" xr:uid="{1944379E-E72C-44AB-B7CA-2698D4587175}"/>
    <cellStyle name="Percent 4" xfId="14" xr:uid="{7FD9AD31-1D22-435C-A305-4FBABA414F98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293280</xdr:colOff>
      <xdr:row>7</xdr:row>
      <xdr:rowOff>181720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B2FB19-3DD5-4D7E-AAC4-75CF80D9A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826194" cy="900177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03CDFE-9E56-4A99-B758-60BAECDA672B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0</xdr:colOff>
      <xdr:row>25</xdr:row>
      <xdr:rowOff>0</xdr:rowOff>
    </xdr:from>
    <xdr:to>
      <xdr:col>2</xdr:col>
      <xdr:colOff>1476786</xdr:colOff>
      <xdr:row>27</xdr:row>
      <xdr:rowOff>48665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ECDE58-9881-4926-B7A7-F8D4C9FE05EA}"/>
            </a:ext>
          </a:extLst>
        </xdr:cNvPr>
        <xdr:cNvSpPr/>
      </xdr:nvSpPr>
      <xdr:spPr>
        <a:xfrm>
          <a:off x="1502229" y="6248400"/>
          <a:ext cx="1476786" cy="527636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364434</xdr:colOff>
      <xdr:row>37</xdr:row>
      <xdr:rowOff>21039</xdr:rowOff>
    </xdr:from>
    <xdr:to>
      <xdr:col>4</xdr:col>
      <xdr:colOff>210879</xdr:colOff>
      <xdr:row>40</xdr:row>
      <xdr:rowOff>107674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47A16455-DA12-4C21-8A38-26065658950B}"/>
            </a:ext>
          </a:extLst>
        </xdr:cNvPr>
        <xdr:cNvCxnSpPr/>
      </xdr:nvCxnSpPr>
      <xdr:spPr>
        <a:xfrm rot="5400000">
          <a:off x="2170046" y="5818862"/>
          <a:ext cx="509048" cy="459358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279704</xdr:colOff>
      <xdr:row>37</xdr:row>
      <xdr:rowOff>4472</xdr:rowOff>
    </xdr:from>
    <xdr:to>
      <xdr:col>5</xdr:col>
      <xdr:colOff>283514</xdr:colOff>
      <xdr:row>40</xdr:row>
      <xdr:rowOff>24848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7664E83-7E14-4B44-8B97-563044628B15}"/>
            </a:ext>
          </a:extLst>
        </xdr:cNvPr>
        <xdr:cNvCxnSpPr/>
      </xdr:nvCxnSpPr>
      <xdr:spPr>
        <a:xfrm>
          <a:off x="3278008" y="5777450"/>
          <a:ext cx="3810" cy="4427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476580</xdr:colOff>
      <xdr:row>37</xdr:row>
      <xdr:rowOff>21037</xdr:rowOff>
    </xdr:from>
    <xdr:to>
      <xdr:col>7</xdr:col>
      <xdr:colOff>314739</xdr:colOff>
      <xdr:row>40</xdr:row>
      <xdr:rowOff>99392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5FD38B31-B11B-417C-B13E-E5E126F5FDD5}"/>
            </a:ext>
          </a:extLst>
        </xdr:cNvPr>
        <xdr:cNvCxnSpPr/>
      </xdr:nvCxnSpPr>
      <xdr:spPr>
        <a:xfrm rot="16200000" flipH="1">
          <a:off x="3975982" y="5806439"/>
          <a:ext cx="500768" cy="47592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8946</xdr:colOff>
      <xdr:row>4</xdr:row>
      <xdr:rowOff>78353</xdr:rowOff>
    </xdr:from>
    <xdr:to>
      <xdr:col>7</xdr:col>
      <xdr:colOff>505239</xdr:colOff>
      <xdr:row>4</xdr:row>
      <xdr:rowOff>79016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E57AF627-5A41-4BD6-BE05-996FB14ABDEF}"/>
            </a:ext>
          </a:extLst>
        </xdr:cNvPr>
        <xdr:cNvCxnSpPr/>
      </xdr:nvCxnSpPr>
      <xdr:spPr>
        <a:xfrm flipH="1" flipV="1">
          <a:off x="4158533" y="1146810"/>
          <a:ext cx="496293" cy="66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9BC762-14FB-43A6-B627-5E776340E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0E791F-47F2-405F-BDDE-5210CDC2A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opLeftCell="A11" zoomScale="70" zoomScaleNormal="70" workbookViewId="0">
      <selection activeCell="F29" sqref="F29"/>
    </sheetView>
  </sheetViews>
  <sheetFormatPr defaultColWidth="10.25" defaultRowHeight="13.8" x14ac:dyDescent="0.25"/>
  <cols>
    <col min="1" max="2" width="12.375" style="17" customWidth="1"/>
    <col min="3" max="3" width="37.25" style="17" customWidth="1"/>
    <col min="4" max="22" width="12.375" style="17" customWidth="1"/>
    <col min="23" max="25" width="10.25" style="17"/>
    <col min="26" max="26" width="10.25" style="17" customWidth="1"/>
    <col min="27" max="16384" width="10.25" style="17"/>
  </cols>
  <sheetData>
    <row r="1" spans="1:16" ht="19.5" customHeight="1" x14ac:dyDescent="0.25"/>
    <row r="2" spans="1:16" ht="19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9.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9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9.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9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9.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9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4.6" x14ac:dyDescent="0.4">
      <c r="A10" s="18"/>
      <c r="B10" s="19"/>
      <c r="C10" s="20" t="s">
        <v>18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O10" s="19"/>
      <c r="P10" s="19"/>
    </row>
    <row r="11" spans="1:16" ht="19.5" customHeight="1" x14ac:dyDescent="0.25">
      <c r="A11" s="18"/>
      <c r="B11" s="19"/>
      <c r="C11" s="21"/>
      <c r="D11" s="22"/>
      <c r="E11" s="22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9.5" customHeight="1" x14ac:dyDescent="0.25">
      <c r="A12" s="18"/>
      <c r="B12" s="23"/>
      <c r="C12" s="24" t="s">
        <v>2</v>
      </c>
      <c r="D12" s="19"/>
      <c r="E12" s="19"/>
      <c r="F12" s="23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9.5" customHeight="1" x14ac:dyDescent="0.25">
      <c r="A13" s="18"/>
      <c r="B13" s="23"/>
      <c r="C13" s="31" t="s">
        <v>17</v>
      </c>
      <c r="D13" s="32"/>
      <c r="E13" s="32"/>
      <c r="F13" s="33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9.5" customHeight="1" x14ac:dyDescent="0.25">
      <c r="A14" s="18"/>
      <c r="B14" s="23"/>
      <c r="C14" s="31"/>
      <c r="D14" s="32"/>
      <c r="E14" s="32"/>
      <c r="F14" s="33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33" customHeight="1" x14ac:dyDescent="0.25">
      <c r="A15" s="18"/>
      <c r="B15" s="23"/>
      <c r="C15" s="34"/>
      <c r="D15" s="35"/>
      <c r="E15" s="35"/>
      <c r="F15" s="36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ht="19.5" customHeight="1" x14ac:dyDescent="0.25">
      <c r="A16" s="18"/>
      <c r="B16" s="19"/>
      <c r="C16" s="25"/>
      <c r="D16" s="25"/>
      <c r="E16" s="25"/>
      <c r="F16" s="25"/>
      <c r="G16" s="22"/>
      <c r="H16" s="22"/>
      <c r="I16" s="22"/>
      <c r="J16" s="22"/>
      <c r="K16" s="22"/>
      <c r="L16" s="22"/>
      <c r="M16" s="22"/>
      <c r="N16" s="22"/>
      <c r="O16" s="19"/>
      <c r="P16" s="19"/>
    </row>
    <row r="17" spans="1:16" ht="19.5" customHeight="1" x14ac:dyDescent="0.25">
      <c r="A17" s="18"/>
      <c r="B17" s="19"/>
      <c r="C17" s="26" t="s">
        <v>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 t="s">
        <v>0</v>
      </c>
      <c r="O17" s="19"/>
      <c r="P17" s="19"/>
    </row>
    <row r="18" spans="1:16" ht="19.5" customHeight="1" x14ac:dyDescent="0.25">
      <c r="A18" s="18"/>
      <c r="B18" s="19"/>
      <c r="C18" s="26" t="s">
        <v>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9"/>
      <c r="O18" s="19"/>
      <c r="P18" s="19"/>
    </row>
    <row r="19" spans="1:16" ht="19.5" customHeight="1" x14ac:dyDescent="0.25">
      <c r="A19" s="18"/>
      <c r="B19" s="19"/>
      <c r="C19" s="2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9"/>
      <c r="O19" s="19"/>
      <c r="P19" s="19"/>
    </row>
    <row r="20" spans="1:16" ht="19.5" customHeight="1" x14ac:dyDescent="0.25">
      <c r="A20" s="18"/>
      <c r="B20" s="19"/>
      <c r="C20" s="26" t="s">
        <v>20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19"/>
      <c r="O20" s="19"/>
      <c r="P20" s="19"/>
    </row>
    <row r="21" spans="1:16" ht="19.5" customHeight="1" x14ac:dyDescent="0.25">
      <c r="A21" s="18"/>
      <c r="B21" s="19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9"/>
      <c r="O21" s="19"/>
      <c r="P21" s="19"/>
    </row>
    <row r="22" spans="1:16" ht="19.5" customHeight="1" x14ac:dyDescent="0.25">
      <c r="A22" s="18"/>
      <c r="B22" s="1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19"/>
      <c r="O22" s="19"/>
      <c r="P22" s="19"/>
    </row>
    <row r="23" spans="1:16" ht="19.5" customHeight="1" x14ac:dyDescent="0.25">
      <c r="A23" s="18"/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9"/>
      <c r="O23" s="19"/>
      <c r="P23" s="19"/>
    </row>
    <row r="24" spans="1:16" ht="19.5" customHeight="1" x14ac:dyDescent="0.4">
      <c r="A24" s="18"/>
      <c r="B24" s="19"/>
      <c r="C24" s="30" t="s">
        <v>19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9"/>
      <c r="O24" s="19"/>
      <c r="P24" s="19"/>
    </row>
    <row r="25" spans="1:16" ht="19.5" customHeight="1" x14ac:dyDescent="0.25">
      <c r="A25" s="18"/>
      <c r="B25" s="1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9"/>
      <c r="O25" s="19"/>
      <c r="P25" s="19"/>
    </row>
    <row r="26" spans="1:16" ht="19.5" customHeight="1" x14ac:dyDescent="0.25">
      <c r="A26" s="18"/>
      <c r="B26" s="1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  <c r="O26" s="19"/>
      <c r="P26" s="19"/>
    </row>
    <row r="27" spans="1:16" ht="19.5" customHeight="1" x14ac:dyDescent="0.25">
      <c r="A27" s="18"/>
      <c r="B27" s="18"/>
      <c r="C27" s="18"/>
      <c r="D27" s="18"/>
      <c r="E27" s="18"/>
      <c r="F27" s="18"/>
      <c r="G27" s="29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9.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17" customFormat="1" ht="19.5" customHeight="1" x14ac:dyDescent="0.25"/>
    <row r="34" s="17" customFormat="1" ht="19.5" customHeight="1" x14ac:dyDescent="0.25"/>
    <row r="35" s="17" customFormat="1" ht="19.5" customHeight="1" x14ac:dyDescent="0.25"/>
    <row r="36" s="17" customFormat="1" ht="19.5" customHeight="1" x14ac:dyDescent="0.25"/>
    <row r="37" s="17" customFormat="1" ht="19.5" customHeight="1" x14ac:dyDescent="0.25"/>
    <row r="38" s="17" customFormat="1" ht="19.5" customHeight="1" x14ac:dyDescent="0.25"/>
    <row r="39" s="17" customFormat="1" ht="19.5" customHeight="1" x14ac:dyDescent="0.25"/>
    <row r="40" s="17" customFormat="1" ht="19.5" customHeight="1" x14ac:dyDescent="0.25"/>
    <row r="41" s="17" customFormat="1" ht="19.5" customHeight="1" x14ac:dyDescent="0.25"/>
    <row r="42" s="17" customFormat="1" ht="19.5" customHeight="1" x14ac:dyDescent="0.25"/>
    <row r="43" s="17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3A7F-597C-42FF-841F-EB6B1766090B}">
  <dimension ref="B1:I42"/>
  <sheetViews>
    <sheetView zoomScale="115" zoomScaleNormal="115" workbookViewId="0">
      <selection activeCell="N20" sqref="N20"/>
    </sheetView>
  </sheetViews>
  <sheetFormatPr defaultRowHeight="11.4" x14ac:dyDescent="0.2"/>
  <cols>
    <col min="1" max="1" width="2.25" style="3" customWidth="1"/>
    <col min="2" max="2" width="17.75" style="3" customWidth="1"/>
    <col min="3" max="4" width="10" style="3" customWidth="1"/>
    <col min="5" max="5" width="9" style="3"/>
    <col min="6" max="6" width="8.5" style="3" customWidth="1"/>
    <col min="7" max="7" width="10.5" style="4" customWidth="1"/>
    <col min="8" max="16384" width="9" style="3"/>
  </cols>
  <sheetData>
    <row r="1" spans="2:9" ht="15.6" x14ac:dyDescent="0.3">
      <c r="B1" s="11" t="s">
        <v>14</v>
      </c>
    </row>
    <row r="3" spans="2:9" ht="46.2" thickBot="1" x14ac:dyDescent="0.2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5" t="s">
        <v>12</v>
      </c>
    </row>
    <row r="4" spans="2:9" x14ac:dyDescent="0.2">
      <c r="B4" s="6">
        <v>43282</v>
      </c>
      <c r="C4" s="4">
        <v>46.223221000000002</v>
      </c>
      <c r="D4" s="4">
        <v>45.437224999999998</v>
      </c>
      <c r="E4" s="4"/>
      <c r="F4" s="4"/>
    </row>
    <row r="5" spans="2:9" x14ac:dyDescent="0.2">
      <c r="B5" s="6">
        <v>43313</v>
      </c>
      <c r="C5" s="4">
        <v>55.293456999999997</v>
      </c>
      <c r="D5" s="4">
        <v>46.283188000000003</v>
      </c>
      <c r="E5" s="7">
        <f>(C5-C4)/C4</f>
        <v>0.19622682720444759</v>
      </c>
      <c r="F5" s="7">
        <f>(D5-D4)/D4</f>
        <v>1.8618280495783023E-2</v>
      </c>
      <c r="G5" s="8">
        <f t="shared" ref="G5:G27" si="0">$E$31*E5+$E$32*F5</f>
        <v>0.1074225538501153</v>
      </c>
      <c r="I5" s="3" t="str">
        <f ca="1">_xlfn.FORMULATEXT(G5)</f>
        <v>=$E$31*E5+$E$32*F5</v>
      </c>
    </row>
    <row r="6" spans="2:9" x14ac:dyDescent="0.2">
      <c r="B6" s="6">
        <v>43344</v>
      </c>
      <c r="C6" s="4">
        <v>55.026671999999998</v>
      </c>
      <c r="D6" s="4">
        <v>46.404708999999997</v>
      </c>
      <c r="E6" s="7">
        <f t="shared" ref="E6:F27" si="1">(C6-C5)/C5</f>
        <v>-4.8248927535856322E-3</v>
      </c>
      <c r="F6" s="7">
        <f t="shared" si="1"/>
        <v>2.6255970094366493E-3</v>
      </c>
      <c r="G6" s="8">
        <f t="shared" si="0"/>
        <v>-1.0996478720744914E-3</v>
      </c>
    </row>
    <row r="7" spans="2:9" x14ac:dyDescent="0.2">
      <c r="B7" s="6">
        <v>43374</v>
      </c>
      <c r="C7" s="4">
        <v>53.349594000000003</v>
      </c>
      <c r="D7" s="4">
        <v>46.897167000000003</v>
      </c>
      <c r="E7" s="7">
        <f t="shared" si="1"/>
        <v>-3.0477547324686372E-2</v>
      </c>
      <c r="F7" s="7">
        <f t="shared" si="1"/>
        <v>1.0612241960185686E-2</v>
      </c>
      <c r="G7" s="8">
        <f t="shared" si="0"/>
        <v>-9.9326526822503432E-3</v>
      </c>
    </row>
    <row r="8" spans="2:9" x14ac:dyDescent="0.2">
      <c r="B8" s="6">
        <v>43405</v>
      </c>
      <c r="C8" s="4">
        <v>43.530890999999997</v>
      </c>
      <c r="D8" s="4">
        <v>49.331046999999998</v>
      </c>
      <c r="E8" s="7">
        <f t="shared" si="1"/>
        <v>-0.18404456836166375</v>
      </c>
      <c r="F8" s="7">
        <f t="shared" si="1"/>
        <v>5.1898230867548883E-2</v>
      </c>
      <c r="G8" s="8">
        <f t="shared" si="0"/>
        <v>-6.6073168747057431E-2</v>
      </c>
    </row>
    <row r="9" spans="2:9" x14ac:dyDescent="0.2">
      <c r="B9" s="6">
        <v>43435</v>
      </c>
      <c r="C9" s="4">
        <v>38.585068</v>
      </c>
      <c r="D9" s="4">
        <v>47.362690000000001</v>
      </c>
      <c r="E9" s="7">
        <f t="shared" si="1"/>
        <v>-0.11361639714656881</v>
      </c>
      <c r="F9" s="7">
        <f t="shared" si="1"/>
        <v>-3.9900977573007874E-2</v>
      </c>
      <c r="G9" s="8">
        <f t="shared" si="0"/>
        <v>-7.6758687359788344E-2</v>
      </c>
    </row>
    <row r="10" spans="2:9" x14ac:dyDescent="0.2">
      <c r="B10" s="6">
        <v>43466</v>
      </c>
      <c r="C10" s="4">
        <v>40.713183999999998</v>
      </c>
      <c r="D10" s="4">
        <v>49.737976000000003</v>
      </c>
      <c r="E10" s="7">
        <f t="shared" si="1"/>
        <v>5.5153874550642197E-2</v>
      </c>
      <c r="F10" s="7">
        <f t="shared" si="1"/>
        <v>5.01509943797534E-2</v>
      </c>
      <c r="G10" s="8">
        <f t="shared" si="0"/>
        <v>5.2652434465197795E-2</v>
      </c>
    </row>
    <row r="11" spans="2:9" x14ac:dyDescent="0.2">
      <c r="B11" s="6">
        <v>43497</v>
      </c>
      <c r="C11" s="4">
        <v>42.354534000000001</v>
      </c>
      <c r="D11" s="4">
        <v>52.283133999999997</v>
      </c>
      <c r="E11" s="7">
        <f t="shared" si="1"/>
        <v>4.0314950557539364E-2</v>
      </c>
      <c r="F11" s="7">
        <f t="shared" si="1"/>
        <v>5.1171322291039614E-2</v>
      </c>
      <c r="G11" s="8">
        <f t="shared" si="0"/>
        <v>4.5743136424289489E-2</v>
      </c>
    </row>
    <row r="12" spans="2:9" x14ac:dyDescent="0.2">
      <c r="B12" s="6">
        <v>43525</v>
      </c>
      <c r="C12" s="4">
        <v>46.663288000000001</v>
      </c>
      <c r="D12" s="4">
        <v>53.378779999999999</v>
      </c>
      <c r="E12" s="7">
        <f t="shared" si="1"/>
        <v>0.10173064352449257</v>
      </c>
      <c r="F12" s="7">
        <f t="shared" si="1"/>
        <v>2.0956012315558631E-2</v>
      </c>
      <c r="G12" s="8">
        <f t="shared" si="0"/>
        <v>6.13433279200256E-2</v>
      </c>
    </row>
    <row r="13" spans="2:9" x14ac:dyDescent="0.2">
      <c r="B13" s="6">
        <v>43556</v>
      </c>
      <c r="C13" s="4">
        <v>49.296771999999997</v>
      </c>
      <c r="D13" s="4">
        <v>53.388385999999997</v>
      </c>
      <c r="E13" s="7">
        <f t="shared" si="1"/>
        <v>5.6435885958143278E-2</v>
      </c>
      <c r="F13" s="7">
        <f t="shared" si="1"/>
        <v>1.7995915230730275E-4</v>
      </c>
      <c r="G13" s="8">
        <f t="shared" si="0"/>
        <v>2.8307922555225292E-2</v>
      </c>
    </row>
    <row r="14" spans="2:9" x14ac:dyDescent="0.2">
      <c r="B14" s="6">
        <v>43586</v>
      </c>
      <c r="C14" s="4">
        <v>43.007851000000002</v>
      </c>
      <c r="D14" s="4">
        <v>53.926597999999998</v>
      </c>
      <c r="E14" s="7">
        <f t="shared" si="1"/>
        <v>-0.1275726735210978</v>
      </c>
      <c r="F14" s="7">
        <f t="shared" si="1"/>
        <v>1.0081068942597395E-2</v>
      </c>
      <c r="G14" s="8">
        <f t="shared" si="0"/>
        <v>-5.8745802289250207E-2</v>
      </c>
    </row>
    <row r="15" spans="2:9" x14ac:dyDescent="0.2">
      <c r="B15" s="6">
        <v>43617</v>
      </c>
      <c r="C15" s="4">
        <v>48.808441000000002</v>
      </c>
      <c r="D15" s="4">
        <v>56.046985999999997</v>
      </c>
      <c r="E15" s="7">
        <f t="shared" si="1"/>
        <v>0.13487281659341685</v>
      </c>
      <c r="F15" s="7">
        <f t="shared" si="1"/>
        <v>3.9319891827776683E-2</v>
      </c>
      <c r="G15" s="8">
        <f t="shared" si="0"/>
        <v>8.7096354210596763E-2</v>
      </c>
    </row>
    <row r="16" spans="2:9" x14ac:dyDescent="0.2">
      <c r="B16" s="6">
        <v>43647</v>
      </c>
      <c r="C16" s="4">
        <v>52.537140000000001</v>
      </c>
      <c r="D16" s="4">
        <v>56.347014999999999</v>
      </c>
      <c r="E16" s="7">
        <f t="shared" si="1"/>
        <v>7.6394552327536933E-2</v>
      </c>
      <c r="F16" s="7">
        <f t="shared" si="1"/>
        <v>5.3531692141304821E-3</v>
      </c>
      <c r="G16" s="8">
        <f t="shared" si="0"/>
        <v>4.0873860770833707E-2</v>
      </c>
    </row>
    <row r="17" spans="2:7" x14ac:dyDescent="0.2">
      <c r="B17" s="6">
        <v>43678</v>
      </c>
      <c r="C17" s="4">
        <v>51.476730000000003</v>
      </c>
      <c r="D17" s="4">
        <v>61.021625999999998</v>
      </c>
      <c r="E17" s="7">
        <f t="shared" si="1"/>
        <v>-2.0184006971068418E-2</v>
      </c>
      <c r="F17" s="7">
        <f t="shared" si="1"/>
        <v>8.2961111604580987E-2</v>
      </c>
      <c r="G17" s="8">
        <f t="shared" si="0"/>
        <v>3.1388552316756288E-2</v>
      </c>
    </row>
    <row r="18" spans="2:7" x14ac:dyDescent="0.2">
      <c r="B18" s="6">
        <v>43709</v>
      </c>
      <c r="C18" s="4">
        <v>55.442405999999998</v>
      </c>
      <c r="D18" s="4">
        <v>62.302531999999999</v>
      </c>
      <c r="E18" s="7">
        <f t="shared" si="1"/>
        <v>7.7038226787132638E-2</v>
      </c>
      <c r="F18" s="7">
        <f t="shared" si="1"/>
        <v>2.0991017184628966E-2</v>
      </c>
      <c r="G18" s="8">
        <f t="shared" si="0"/>
        <v>4.9014621985880802E-2</v>
      </c>
    </row>
    <row r="19" spans="2:7" x14ac:dyDescent="0.2">
      <c r="B19" s="6">
        <v>43739</v>
      </c>
      <c r="C19" s="4">
        <v>61.579020999999997</v>
      </c>
      <c r="D19" s="4">
        <v>62.273299999999999</v>
      </c>
      <c r="E19" s="7">
        <f t="shared" si="1"/>
        <v>0.11068450023615496</v>
      </c>
      <c r="F19" s="7">
        <f t="shared" si="1"/>
        <v>-4.6919441412108853E-4</v>
      </c>
      <c r="G19" s="8">
        <f t="shared" si="0"/>
        <v>5.5107652911016936E-2</v>
      </c>
    </row>
    <row r="20" spans="2:7" x14ac:dyDescent="0.2">
      <c r="B20" s="6">
        <v>43770</v>
      </c>
      <c r="C20" s="4">
        <v>66.156113000000005</v>
      </c>
      <c r="D20" s="4">
        <v>60.080905999999999</v>
      </c>
      <c r="E20" s="7">
        <f t="shared" si="1"/>
        <v>7.4328755567582144E-2</v>
      </c>
      <c r="F20" s="7">
        <f t="shared" si="1"/>
        <v>-3.5206003214860948E-2</v>
      </c>
      <c r="G20" s="8">
        <f t="shared" si="0"/>
        <v>1.9561376176360598E-2</v>
      </c>
    </row>
    <row r="21" spans="2:7" x14ac:dyDescent="0.2">
      <c r="B21" s="6">
        <v>43800</v>
      </c>
      <c r="C21" s="4">
        <v>72.909499999999994</v>
      </c>
      <c r="D21" s="4">
        <v>61.590279000000002</v>
      </c>
      <c r="E21" s="7">
        <f t="shared" si="1"/>
        <v>0.1020825845678084</v>
      </c>
      <c r="F21" s="7">
        <f t="shared" si="1"/>
        <v>2.5122340864833226E-2</v>
      </c>
      <c r="G21" s="8">
        <f t="shared" si="0"/>
        <v>6.3602462716320807E-2</v>
      </c>
    </row>
    <row r="22" spans="2:7" x14ac:dyDescent="0.2">
      <c r="B22" s="6">
        <v>43831</v>
      </c>
      <c r="C22" s="4">
        <v>76.847342999999995</v>
      </c>
      <c r="D22" s="4">
        <v>67.147521999999995</v>
      </c>
      <c r="E22" s="7">
        <f t="shared" si="1"/>
        <v>5.4010012412648571E-2</v>
      </c>
      <c r="F22" s="7">
        <f t="shared" si="1"/>
        <v>9.0229222699250836E-2</v>
      </c>
      <c r="G22" s="8">
        <f t="shared" si="0"/>
        <v>7.21196175559497E-2</v>
      </c>
    </row>
    <row r="23" spans="2:7" x14ac:dyDescent="0.2">
      <c r="B23" s="6">
        <v>43862</v>
      </c>
      <c r="C23" s="4">
        <v>67.871758</v>
      </c>
      <c r="D23" s="4">
        <v>59.218406999999999</v>
      </c>
      <c r="E23" s="7">
        <f t="shared" si="1"/>
        <v>-0.11679759702297055</v>
      </c>
      <c r="F23" s="7">
        <f t="shared" si="1"/>
        <v>-0.11808499798399108</v>
      </c>
      <c r="G23" s="8">
        <f t="shared" si="0"/>
        <v>-0.11744129750348081</v>
      </c>
    </row>
    <row r="24" spans="2:7" x14ac:dyDescent="0.2">
      <c r="B24" s="6">
        <v>43891</v>
      </c>
      <c r="C24" s="4">
        <v>63.286769999999997</v>
      </c>
      <c r="D24" s="4">
        <v>57.929661000000003</v>
      </c>
      <c r="E24" s="7">
        <f t="shared" si="1"/>
        <v>-6.7553694424712013E-2</v>
      </c>
      <c r="F24" s="7">
        <f t="shared" si="1"/>
        <v>-2.1762591486123497E-2</v>
      </c>
      <c r="G24" s="8">
        <f t="shared" si="0"/>
        <v>-4.4658142955417757E-2</v>
      </c>
    </row>
    <row r="25" spans="2:7" x14ac:dyDescent="0.2">
      <c r="B25" s="6">
        <v>43922</v>
      </c>
      <c r="C25" s="4">
        <v>73.119872999999998</v>
      </c>
      <c r="D25" s="4">
        <v>56.292839000000001</v>
      </c>
      <c r="E25" s="7">
        <f t="shared" si="1"/>
        <v>0.15537375347169718</v>
      </c>
      <c r="F25" s="7">
        <f t="shared" si="1"/>
        <v>-2.8255335379918797E-2</v>
      </c>
      <c r="G25" s="8">
        <f t="shared" si="0"/>
        <v>6.3559209045889187E-2</v>
      </c>
    </row>
    <row r="26" spans="2:7" x14ac:dyDescent="0.2">
      <c r="B26" s="6">
        <v>43952</v>
      </c>
      <c r="C26" s="4">
        <v>79.127746999999999</v>
      </c>
      <c r="D26" s="4">
        <v>57.762034999999997</v>
      </c>
      <c r="E26" s="7">
        <f t="shared" si="1"/>
        <v>8.2164721484130607E-2</v>
      </c>
      <c r="F26" s="7">
        <f t="shared" si="1"/>
        <v>2.6099163341184419E-2</v>
      </c>
      <c r="G26" s="8">
        <f t="shared" si="0"/>
        <v>5.4131942412657515E-2</v>
      </c>
    </row>
    <row r="27" spans="2:7" x14ac:dyDescent="0.2">
      <c r="B27" s="6">
        <v>43983</v>
      </c>
      <c r="C27" s="4">
        <v>91.035858000000005</v>
      </c>
      <c r="D27" s="4">
        <v>58.037716000000003</v>
      </c>
      <c r="E27" s="7">
        <f t="shared" si="1"/>
        <v>0.15049222872477344</v>
      </c>
      <c r="F27" s="7">
        <f t="shared" si="1"/>
        <v>4.7727023467924188E-3</v>
      </c>
      <c r="G27" s="8">
        <f t="shared" si="0"/>
        <v>7.763246553578293E-2</v>
      </c>
    </row>
    <row r="30" spans="2:7" ht="12" x14ac:dyDescent="0.25">
      <c r="B30" s="10" t="s">
        <v>13</v>
      </c>
      <c r="E30" s="4"/>
    </row>
    <row r="31" spans="2:7" ht="12" x14ac:dyDescent="0.2">
      <c r="B31" s="3" t="s">
        <v>10</v>
      </c>
      <c r="E31" s="12">
        <v>0.5</v>
      </c>
    </row>
    <row r="32" spans="2:7" ht="12" x14ac:dyDescent="0.2">
      <c r="B32" s="3" t="s">
        <v>11</v>
      </c>
      <c r="E32" s="12">
        <v>0.5</v>
      </c>
    </row>
    <row r="34" spans="2:8" ht="12" customHeight="1" x14ac:dyDescent="0.2"/>
    <row r="35" spans="2:8" ht="12" x14ac:dyDescent="0.25">
      <c r="B35" s="9" t="s">
        <v>9</v>
      </c>
      <c r="C35" s="13"/>
      <c r="D35" s="13"/>
      <c r="E35" s="13"/>
    </row>
    <row r="36" spans="2:8" ht="12" x14ac:dyDescent="0.2">
      <c r="B36" s="16" t="s">
        <v>15</v>
      </c>
      <c r="C36" s="16"/>
      <c r="D36" s="16"/>
      <c r="E36" s="15">
        <f>_xlfn.VAR.S(E5:E27)</f>
        <v>1.0270941961098533E-2</v>
      </c>
      <c r="F36" s="15">
        <f>_xlfn.VAR.S(F5:F27)</f>
        <v>1.9157189176482237E-3</v>
      </c>
      <c r="G36" s="14">
        <f>_xlfn.VAR.S(G5:G27)</f>
        <v>3.4742473022137416E-3</v>
      </c>
    </row>
    <row r="37" spans="2:8" ht="12" x14ac:dyDescent="0.2">
      <c r="B37" s="16" t="s">
        <v>16</v>
      </c>
      <c r="C37" s="16"/>
      <c r="D37" s="16"/>
      <c r="E37" s="15">
        <f>_xlfn.STDEV.S(E5:E27)</f>
        <v>0.1013456558570644</v>
      </c>
      <c r="F37" s="15">
        <f>_xlfn.STDEV.S(F5:F27)</f>
        <v>4.3768926393598279E-2</v>
      </c>
      <c r="G37" s="14">
        <f>_xlfn.STDEV.S(G5:G27)</f>
        <v>5.8942745967707863E-2</v>
      </c>
    </row>
    <row r="38" spans="2:8" x14ac:dyDescent="0.2">
      <c r="G38" s="3"/>
    </row>
    <row r="39" spans="2:8" x14ac:dyDescent="0.2">
      <c r="G39" s="3"/>
    </row>
    <row r="40" spans="2:8" x14ac:dyDescent="0.2">
      <c r="G40" s="3"/>
    </row>
    <row r="41" spans="2:8" x14ac:dyDescent="0.2">
      <c r="G41" s="3"/>
    </row>
    <row r="42" spans="2:8" x14ac:dyDescent="0.2">
      <c r="D42" s="3" t="str">
        <f ca="1">_xlfn.FORMULATEXT(E37)</f>
        <v>=STDEV.S(E5:E27)</v>
      </c>
      <c r="F42" s="3" t="str">
        <f ca="1">_xlfn.FORMULATEXT(F37)</f>
        <v>=STDEV.S(F5:F27)</v>
      </c>
      <c r="H42" s="3" t="str">
        <f ca="1">_xlfn.FORMULATEXT(G37)</f>
        <v>=STDEV.S(G5:G27)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AF39-57A2-4D82-903C-5CC0823A6D0E}">
  <dimension ref="A1"/>
  <sheetViews>
    <sheetView tabSelected="1" workbookViewId="0">
      <selection activeCell="X14" sqref="X14"/>
    </sheetView>
  </sheetViews>
  <sheetFormatPr defaultRowHeight="13.8" x14ac:dyDescent="0.25"/>
  <cols>
    <col min="1" max="16384" width="9" style="37"/>
  </cols>
  <sheetData>
    <row r="1" s="37" customForma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Portfolio Risk</vt:lpstr>
      <vt:lpstr>Save 60%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Dragostina  Slavova</cp:lastModifiedBy>
  <dcterms:created xsi:type="dcterms:W3CDTF">2017-08-22T21:42:52Z</dcterms:created>
  <dcterms:modified xsi:type="dcterms:W3CDTF">2023-03-31T10:50:52Z</dcterms:modified>
</cp:coreProperties>
</file>