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14" documentId="13_ncr:1_{37D0ACB9-F976-42AA-8AB1-74B517D24776}" xr6:coauthVersionLast="47" xr6:coauthVersionMax="47" xr10:uidLastSave="{155FC852-5B0C-478D-816A-39BCE0CA061F}"/>
  <bookViews>
    <workbookView xWindow="11940" yWindow="504" windowWidth="10236" windowHeight="11736" firstSheet="3" activeTab="4" xr2:uid="{00000000-000D-0000-FFFF-FFFF00000000}"/>
  </bookViews>
  <sheets>
    <sheet name="Cover Page" sheetId="2" r:id="rId1"/>
    <sheet name="IS" sheetId="6" r:id="rId2"/>
    <sheet name="BS" sheetId="7" r:id="rId3"/>
    <sheet name="Operating Cycle" sheetId="4" r:id="rId4"/>
    <sheet name="Save 60%" sheetId="8" r:id="rId5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4" l="1"/>
  <c r="E23" i="4"/>
  <c r="C20" i="4" l="1"/>
  <c r="C21" i="4" s="1"/>
  <c r="C10" i="4"/>
  <c r="C7" i="4"/>
  <c r="E21" i="4"/>
  <c r="E18" i="4"/>
  <c r="E20" i="4"/>
  <c r="C9" i="4" l="1"/>
  <c r="C8" i="4"/>
  <c r="D11" i="6"/>
  <c r="D8" i="6"/>
  <c r="D15" i="6"/>
  <c r="C15" i="6"/>
  <c r="C11" i="6"/>
  <c r="C8" i="6"/>
  <c r="D29" i="7" l="1"/>
  <c r="C29" i="7"/>
  <c r="C17" i="4" l="1"/>
  <c r="C18" i="4" s="1"/>
  <c r="D23" i="7" l="1"/>
  <c r="C23" i="7"/>
  <c r="D19" i="7"/>
  <c r="C19" i="7"/>
  <c r="D13" i="7"/>
  <c r="C13" i="7"/>
  <c r="D8" i="7"/>
  <c r="C8" i="7"/>
  <c r="D15" i="7" l="1"/>
  <c r="C25" i="7"/>
  <c r="C15" i="7"/>
  <c r="D25" i="7"/>
  <c r="E17" i="4" l="1"/>
</calcChain>
</file>

<file path=xl/sharedStrings.xml><?xml version="1.0" encoding="utf-8"?>
<sst xmlns="http://schemas.openxmlformats.org/spreadsheetml/2006/main" count="53" uniqueCount="49">
  <si>
    <t>Strictly Confidential</t>
  </si>
  <si>
    <t>This Excel model is for educational purposes only.</t>
  </si>
  <si>
    <t>Description</t>
  </si>
  <si>
    <t>All content is Copyright material of 365 Financial Analyst ®</t>
  </si>
  <si>
    <t>Input Data</t>
  </si>
  <si>
    <t>Output</t>
  </si>
  <si>
    <t>Current Year</t>
  </si>
  <si>
    <t>Previous Year</t>
  </si>
  <si>
    <t>Cost of goods sold</t>
  </si>
  <si>
    <t>Inventory</t>
  </si>
  <si>
    <t>Inventory Turnover</t>
  </si>
  <si>
    <t>Revenue</t>
  </si>
  <si>
    <t>Gross Profit</t>
  </si>
  <si>
    <t>Sales, general and administrative expenses</t>
  </si>
  <si>
    <t>Operating profit</t>
  </si>
  <si>
    <t>Interest expense</t>
  </si>
  <si>
    <t>Income tax expense</t>
  </si>
  <si>
    <t>Net income</t>
  </si>
  <si>
    <t>Income Statement</t>
  </si>
  <si>
    <t>Cash</t>
  </si>
  <si>
    <t>Trade receivables</t>
  </si>
  <si>
    <t>Current Assets</t>
  </si>
  <si>
    <t>Property, plant and equipment</t>
  </si>
  <si>
    <t>Intangible assets</t>
  </si>
  <si>
    <t>Goodwill</t>
  </si>
  <si>
    <t>Non-current Assets</t>
  </si>
  <si>
    <t>Total Assets</t>
  </si>
  <si>
    <t>Trade payables</t>
  </si>
  <si>
    <t>Income tax payable</t>
  </si>
  <si>
    <t>Current Liabilities</t>
  </si>
  <si>
    <t>Long-term debt</t>
  </si>
  <si>
    <t>Retirement benefit obligations</t>
  </si>
  <si>
    <t>Non-current Liabilities</t>
  </si>
  <si>
    <t>Total Liabilities</t>
  </si>
  <si>
    <t>Equity</t>
  </si>
  <si>
    <t>Total Equity &amp; Liabilities</t>
  </si>
  <si>
    <t xml:space="preserve">Balance Sheet </t>
  </si>
  <si>
    <t>Cost of Goods Sold (COGS)</t>
  </si>
  <si>
    <t>Average Inventory</t>
  </si>
  <si>
    <t>Credit Sales</t>
  </si>
  <si>
    <t>Operating Cycle</t>
  </si>
  <si>
    <t>Accounts Receivable Turnover</t>
  </si>
  <si>
    <t>Number of Days of Receivables</t>
  </si>
  <si>
    <t>Number of Days of Inventory</t>
  </si>
  <si>
    <t>Average Receivables</t>
  </si>
  <si>
    <t>Operating Cycle is the average number of days it takes for a firm to turn raw materials into cash proceeds. The operating cycle is equal to the number of days of inventory plus the number of days of receivables.</t>
  </si>
  <si>
    <t xml:space="preserve">Operating Cycle 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</si>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</sst>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rgb="FF0073B0"/>
      <name val="Arial"/>
      <family val="2"/>
    </font>
    <font>
      <sz val="11"/>
      <color rgb="FF0073B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73B0"/>
      <name val="Arial"/>
      <family val="2"/>
    </font>
    <font>
      <b/>
      <i/>
      <sz val="12"/>
      <color rgb="FF0070C0"/>
      <name val="Arial"/>
      <family val="2"/>
    </font>
    <font>
      <sz val="9"/>
      <color rgb="FF0070C0"/>
      <name val="Arial"/>
      <family val="2"/>
    </font>
    <font>
      <b/>
      <i/>
      <sz val="9"/>
      <color rgb="FF002060"/>
      <name val="Arial"/>
      <family val="2"/>
    </font>
    <font>
      <sz val="11"/>
      <color rgb="FF000000"/>
      <name val="Calibri"/>
      <family val="2"/>
    </font>
    <font>
      <b/>
      <sz val="12"/>
      <color rgb="FF0070C0"/>
      <name val="Arial"/>
      <family val="2"/>
    </font>
    <font>
      <sz val="9"/>
      <color theme="1"/>
      <name val="Arial"/>
      <family val="2"/>
    </font>
    <font>
      <sz val="9"/>
      <color rgb="FF002060"/>
      <name val="Arial"/>
      <family val="2"/>
    </font>
    <font>
      <b/>
      <sz val="9"/>
      <color theme="1"/>
      <name val="Arial"/>
      <family val="2"/>
    </font>
    <font>
      <b/>
      <sz val="20"/>
      <color rgb="FF132E5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36FFD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0073B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49" fontId="15" fillId="2" borderId="7" xfId="4" applyNumberFormat="1" applyFont="1" applyFill="1" applyBorder="1" applyAlignment="1">
      <alignment wrapText="1"/>
    </xf>
    <xf numFmtId="49" fontId="15" fillId="2" borderId="7" xfId="4" applyNumberFormat="1" applyFont="1" applyFill="1" applyBorder="1" applyAlignment="1">
      <alignment horizontal="center" wrapText="1"/>
    </xf>
    <xf numFmtId="0" fontId="16" fillId="2" borderId="0" xfId="2" applyFont="1" applyFill="1" applyAlignment="1">
      <alignment horizontal="left" vertical="center"/>
    </xf>
    <xf numFmtId="0" fontId="18" fillId="2" borderId="0" xfId="4" applyFont="1" applyFill="1"/>
    <xf numFmtId="0" fontId="19" fillId="2" borderId="0" xfId="4" applyFont="1" applyFill="1" applyAlignment="1">
      <alignment horizontal="left" vertical="center"/>
    </xf>
    <xf numFmtId="0" fontId="19" fillId="2" borderId="0" xfId="4" applyFont="1" applyFill="1" applyAlignment="1">
      <alignment horizontal="left" vertical="center" wrapText="1"/>
    </xf>
    <xf numFmtId="0" fontId="18" fillId="2" borderId="7" xfId="4" applyFont="1" applyFill="1" applyBorder="1"/>
    <xf numFmtId="7" fontId="18" fillId="2" borderId="7" xfId="4" applyNumberFormat="1" applyFont="1" applyFill="1" applyBorder="1"/>
    <xf numFmtId="2" fontId="18" fillId="2" borderId="8" xfId="4" applyNumberFormat="1" applyFont="1" applyFill="1" applyBorder="1"/>
    <xf numFmtId="49" fontId="15" fillId="2" borderId="0" xfId="4" applyNumberFormat="1" applyFont="1" applyFill="1" applyAlignment="1">
      <alignment wrapText="1"/>
    </xf>
    <xf numFmtId="49" fontId="15" fillId="2" borderId="0" xfId="4" applyNumberFormat="1" applyFont="1" applyFill="1" applyAlignment="1">
      <alignment horizontal="center" wrapText="1"/>
    </xf>
    <xf numFmtId="7" fontId="18" fillId="2" borderId="0" xfId="4" applyNumberFormat="1" applyFont="1" applyFill="1"/>
    <xf numFmtId="164" fontId="22" fillId="0" borderId="0" xfId="7" applyNumberFormat="1" applyFont="1" applyBorder="1" applyAlignment="1">
      <alignment horizontal="center"/>
    </xf>
    <xf numFmtId="0" fontId="22" fillId="0" borderId="0" xfId="4" applyFont="1"/>
    <xf numFmtId="0" fontId="23" fillId="0" borderId="0" xfId="4" applyFont="1"/>
    <xf numFmtId="164" fontId="18" fillId="0" borderId="0" xfId="7" applyNumberFormat="1" applyFont="1" applyBorder="1" applyAlignment="1">
      <alignment horizontal="center"/>
    </xf>
    <xf numFmtId="0" fontId="18" fillId="0" borderId="0" xfId="4" applyFont="1"/>
    <xf numFmtId="0" fontId="20" fillId="3" borderId="7" xfId="11" applyFont="1" applyFill="1" applyBorder="1"/>
    <xf numFmtId="0" fontId="20" fillId="3" borderId="7" xfId="11" applyFont="1" applyFill="1" applyBorder="1" applyAlignment="1">
      <alignment horizontal="center"/>
    </xf>
    <xf numFmtId="0" fontId="20" fillId="3" borderId="0" xfId="11" applyFont="1" applyFill="1" applyAlignment="1">
      <alignment horizontal="center"/>
    </xf>
    <xf numFmtId="0" fontId="18" fillId="0" borderId="9" xfId="4" applyFont="1" applyBorder="1"/>
    <xf numFmtId="0" fontId="19" fillId="0" borderId="0" xfId="4" applyFont="1"/>
    <xf numFmtId="164" fontId="18" fillId="0" borderId="0" xfId="7" applyNumberFormat="1" applyFont="1" applyFill="1" applyAlignment="1">
      <alignment horizontal="center"/>
    </xf>
    <xf numFmtId="164" fontId="18" fillId="0" borderId="0" xfId="7" applyNumberFormat="1" applyFont="1" applyAlignment="1">
      <alignment horizontal="center"/>
    </xf>
    <xf numFmtId="0" fontId="25" fillId="0" borderId="0" xfId="4" applyFont="1"/>
    <xf numFmtId="0" fontId="21" fillId="0" borderId="0" xfId="12" applyFont="1"/>
    <xf numFmtId="164" fontId="26" fillId="0" borderId="0" xfId="13" applyNumberFormat="1" applyFont="1" applyFill="1" applyBorder="1"/>
    <xf numFmtId="0" fontId="26" fillId="0" borderId="0" xfId="12" applyFont="1"/>
    <xf numFmtId="0" fontId="27" fillId="0" borderId="0" xfId="12" applyFont="1"/>
    <xf numFmtId="0" fontId="26" fillId="0" borderId="9" xfId="12" applyFont="1" applyBorder="1"/>
    <xf numFmtId="0" fontId="28" fillId="0" borderId="0" xfId="12" applyFont="1"/>
    <xf numFmtId="0" fontId="28" fillId="0" borderId="10" xfId="12" applyFont="1" applyBorder="1"/>
    <xf numFmtId="164" fontId="26" fillId="0" borderId="0" xfId="13" applyNumberFormat="1" applyFont="1"/>
    <xf numFmtId="0" fontId="25" fillId="0" borderId="0" xfId="12" applyFont="1"/>
    <xf numFmtId="0" fontId="20" fillId="3" borderId="7" xfId="11" applyFont="1" applyFill="1" applyBorder="1" applyAlignment="1">
      <alignment horizontal="center" vertical="center"/>
    </xf>
    <xf numFmtId="0" fontId="15" fillId="2" borderId="0" xfId="4" applyFont="1" applyFill="1" applyAlignment="1">
      <alignment horizontal="center" wrapText="1"/>
    </xf>
    <xf numFmtId="5" fontId="18" fillId="0" borderId="0" xfId="7" applyNumberFormat="1" applyFont="1" applyBorder="1" applyAlignment="1">
      <alignment horizontal="center"/>
    </xf>
    <xf numFmtId="5" fontId="18" fillId="0" borderId="9" xfId="7" applyNumberFormat="1" applyFont="1" applyBorder="1" applyAlignment="1">
      <alignment horizontal="center"/>
    </xf>
    <xf numFmtId="5" fontId="19" fillId="0" borderId="0" xfId="7" applyNumberFormat="1" applyFont="1" applyBorder="1" applyAlignment="1">
      <alignment horizontal="center"/>
    </xf>
    <xf numFmtId="6" fontId="26" fillId="0" borderId="0" xfId="13" applyNumberFormat="1" applyFont="1" applyFill="1" applyBorder="1" applyAlignment="1">
      <alignment horizontal="center" vertical="center"/>
    </xf>
    <xf numFmtId="6" fontId="26" fillId="0" borderId="9" xfId="13" applyNumberFormat="1" applyFont="1" applyFill="1" applyBorder="1" applyAlignment="1">
      <alignment horizontal="center" vertical="center"/>
    </xf>
    <xf numFmtId="6" fontId="28" fillId="0" borderId="0" xfId="13" applyNumberFormat="1" applyFont="1" applyFill="1" applyBorder="1" applyAlignment="1">
      <alignment horizontal="center" vertical="center"/>
    </xf>
    <xf numFmtId="6" fontId="28" fillId="0" borderId="10" xfId="13" applyNumberFormat="1" applyFont="1" applyFill="1" applyBorder="1" applyAlignment="1">
      <alignment horizontal="center" vertical="center"/>
    </xf>
    <xf numFmtId="6" fontId="15" fillId="2" borderId="0" xfId="4" applyNumberFormat="1" applyFont="1" applyFill="1" applyAlignment="1">
      <alignment horizontal="center" wrapText="1"/>
    </xf>
    <xf numFmtId="49" fontId="20" fillId="2" borderId="0" xfId="4" applyNumberFormat="1" applyFont="1" applyFill="1" applyAlignment="1">
      <alignment horizontal="center" wrapText="1"/>
    </xf>
    <xf numFmtId="5" fontId="15" fillId="2" borderId="0" xfId="4" applyNumberFormat="1" applyFont="1" applyFill="1" applyAlignment="1">
      <alignment horizontal="center" wrapText="1"/>
    </xf>
    <xf numFmtId="0" fontId="10" fillId="4" borderId="0" xfId="2" applyFont="1" applyFill="1"/>
    <xf numFmtId="0" fontId="11" fillId="4" borderId="0" xfId="2" applyFont="1" applyFill="1"/>
    <xf numFmtId="0" fontId="7" fillId="4" borderId="0" xfId="2" applyFont="1" applyFill="1"/>
    <xf numFmtId="0" fontId="12" fillId="4" borderId="0" xfId="2" applyFont="1" applyFill="1" applyProtection="1">
      <protection locked="0"/>
    </xf>
    <xf numFmtId="0" fontId="7" fillId="4" borderId="3" xfId="2" applyFont="1" applyFill="1" applyBorder="1" applyProtection="1">
      <protection locked="0"/>
    </xf>
    <xf numFmtId="0" fontId="7" fillId="4" borderId="3" xfId="2" applyFont="1" applyFill="1" applyBorder="1"/>
    <xf numFmtId="0" fontId="7" fillId="4" borderId="1" xfId="2" applyFont="1" applyFill="1" applyBorder="1"/>
    <xf numFmtId="0" fontId="13" fillId="4" borderId="0" xfId="2" applyFont="1" applyFill="1"/>
    <xf numFmtId="0" fontId="7" fillId="4" borderId="5" xfId="2" applyFont="1" applyFill="1" applyBorder="1"/>
    <xf numFmtId="0" fontId="8" fillId="4" borderId="0" xfId="2" applyFont="1" applyFill="1"/>
    <xf numFmtId="0" fontId="13" fillId="4" borderId="0" xfId="2" applyFont="1" applyFill="1" applyAlignment="1">
      <alignment horizontal="right"/>
    </xf>
    <xf numFmtId="0" fontId="9" fillId="4" borderId="0" xfId="3" applyFont="1" applyFill="1" applyBorder="1"/>
    <xf numFmtId="0" fontId="17" fillId="4" borderId="0" xfId="2" applyFont="1" applyFill="1"/>
    <xf numFmtId="0" fontId="29" fillId="4" borderId="0" xfId="2" applyFont="1" applyFill="1"/>
    <xf numFmtId="0" fontId="7" fillId="4" borderId="6" xfId="2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0" fillId="4" borderId="0" xfId="0" applyFill="1"/>
  </cellXfs>
  <cellStyles count="15">
    <cellStyle name="Comma 2" xfId="7" xr:uid="{4B077D12-3928-4600-A400-DAFE7C142FC5}"/>
    <cellStyle name="Comma 3" xfId="13" xr:uid="{75A8B7BD-1559-4D80-BA98-39056F8501E2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" xfId="11" xr:uid="{E56A871B-DB3F-48BB-A6F8-315455780624}"/>
    <cellStyle name="Normal 2 2 2" xfId="2" xr:uid="{EB4610B0-F08F-4ACB-854F-11FB6CF4D53B}"/>
    <cellStyle name="Normal 3" xfId="8" xr:uid="{BB80F1F3-9922-4059-BF83-BD44F7EAFF68}"/>
    <cellStyle name="Normal 4" xfId="10" xr:uid="{9EB811E6-5512-4ED7-A50B-9D8116E353D7}"/>
    <cellStyle name="Normal 5" xfId="12" xr:uid="{981B933F-09D1-4707-8F26-1C8B89344D55}"/>
    <cellStyle name="Percent 2" xfId="6" xr:uid="{9E2C98EB-5F37-4587-8FEB-4069EA2B93AB}"/>
    <cellStyle name="Percent 3" xfId="9" xr:uid="{1944379E-E72C-44AB-B7CA-2698D4587175}"/>
    <cellStyle name="Percent 4" xfId="14" xr:uid="{7FD9AD31-1D22-435C-A305-4FBABA414F98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293280</xdr:colOff>
      <xdr:row>7</xdr:row>
      <xdr:rowOff>181720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22BFE6-3496-4365-9BD2-6141471BC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826194" cy="900177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3BD7856-4256-460B-B819-0CA00DFA354F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32658</xdr:colOff>
      <xdr:row>25</xdr:row>
      <xdr:rowOff>0</xdr:rowOff>
    </xdr:from>
    <xdr:to>
      <xdr:col>2</xdr:col>
      <xdr:colOff>1509444</xdr:colOff>
      <xdr:row>27</xdr:row>
      <xdr:rowOff>48665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95E27EC-C2A3-48C0-90D3-0A5B61F602B3}"/>
            </a:ext>
          </a:extLst>
        </xdr:cNvPr>
        <xdr:cNvSpPr/>
      </xdr:nvSpPr>
      <xdr:spPr>
        <a:xfrm>
          <a:off x="1534887" y="6226629"/>
          <a:ext cx="1476786" cy="527636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16</xdr:row>
      <xdr:rowOff>87631</xdr:rowOff>
    </xdr:from>
    <xdr:to>
      <xdr:col>3</xdr:col>
      <xdr:colOff>672465</xdr:colOff>
      <xdr:row>16</xdr:row>
      <xdr:rowOff>87631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69588A-2875-4C36-A076-7914A2B4E7A4}"/>
            </a:ext>
          </a:extLst>
        </xdr:cNvPr>
        <xdr:cNvCxnSpPr/>
      </xdr:nvCxnSpPr>
      <xdr:spPr>
        <a:xfrm flipH="1" flipV="1">
          <a:off x="3324225" y="2354581"/>
          <a:ext cx="58674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17</xdr:row>
      <xdr:rowOff>87631</xdr:rowOff>
    </xdr:from>
    <xdr:to>
      <xdr:col>3</xdr:col>
      <xdr:colOff>672465</xdr:colOff>
      <xdr:row>17</xdr:row>
      <xdr:rowOff>87631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4C7B0530-3284-42A7-BA1C-357746EB9950}"/>
            </a:ext>
          </a:extLst>
        </xdr:cNvPr>
        <xdr:cNvCxnSpPr/>
      </xdr:nvCxnSpPr>
      <xdr:spPr>
        <a:xfrm flipH="1" flipV="1">
          <a:off x="3326130" y="2358391"/>
          <a:ext cx="581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19</xdr:row>
      <xdr:rowOff>87631</xdr:rowOff>
    </xdr:from>
    <xdr:to>
      <xdr:col>3</xdr:col>
      <xdr:colOff>672465</xdr:colOff>
      <xdr:row>19</xdr:row>
      <xdr:rowOff>87631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1B7792B3-943D-4AC4-8545-2792EA8DCA99}"/>
            </a:ext>
          </a:extLst>
        </xdr:cNvPr>
        <xdr:cNvCxnSpPr/>
      </xdr:nvCxnSpPr>
      <xdr:spPr>
        <a:xfrm flipH="1" flipV="1">
          <a:off x="3326130" y="2358391"/>
          <a:ext cx="581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20</xdr:row>
      <xdr:rowOff>87631</xdr:rowOff>
    </xdr:from>
    <xdr:to>
      <xdr:col>3</xdr:col>
      <xdr:colOff>672465</xdr:colOff>
      <xdr:row>20</xdr:row>
      <xdr:rowOff>87631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3FD51550-1887-4FD9-99B0-2891E7474A49}"/>
            </a:ext>
          </a:extLst>
        </xdr:cNvPr>
        <xdr:cNvCxnSpPr/>
      </xdr:nvCxnSpPr>
      <xdr:spPr>
        <a:xfrm flipH="1" flipV="1">
          <a:off x="3326130" y="2501266"/>
          <a:ext cx="581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22</xdr:row>
      <xdr:rowOff>47625</xdr:rowOff>
    </xdr:from>
    <xdr:to>
      <xdr:col>3</xdr:col>
      <xdr:colOff>668655</xdr:colOff>
      <xdr:row>22</xdr:row>
      <xdr:rowOff>47625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53DAC706-393D-4F6E-A8BD-872DA270C9F4}"/>
            </a:ext>
          </a:extLst>
        </xdr:cNvPr>
        <xdr:cNvCxnSpPr/>
      </xdr:nvCxnSpPr>
      <xdr:spPr>
        <a:xfrm flipH="1" flipV="1">
          <a:off x="3324225" y="3362325"/>
          <a:ext cx="58293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CAD4BD-9777-48A9-A0D6-873A52984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A4F434-0DE4-46EE-9703-D02F5BF47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opLeftCell="A7" zoomScale="70" zoomScaleNormal="70" workbookViewId="0">
      <selection activeCell="B30" sqref="B30"/>
    </sheetView>
  </sheetViews>
  <sheetFormatPr defaultColWidth="10.25" defaultRowHeight="13.8" x14ac:dyDescent="0.25"/>
  <cols>
    <col min="1" max="2" width="12.375" style="47" customWidth="1"/>
    <col min="3" max="3" width="37.25" style="47" customWidth="1"/>
    <col min="4" max="22" width="12.375" style="47" customWidth="1"/>
    <col min="23" max="25" width="10.25" style="47"/>
    <col min="26" max="26" width="10.25" style="47" customWidth="1"/>
    <col min="27" max="16384" width="10.25" style="47"/>
  </cols>
  <sheetData>
    <row r="1" spans="1:16" ht="19.5" customHeight="1" x14ac:dyDescent="0.25"/>
    <row r="2" spans="1:16" ht="19.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19.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ht="19.5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6" ht="19.5" customHeigh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ht="19.5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ht="19.5" customHeigh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6" ht="19.5" customHeight="1" x14ac:dyDescent="0.25">
      <c r="A8" s="4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</row>
    <row r="9" spans="1:16" ht="19.5" customHeight="1" x14ac:dyDescent="0.25">
      <c r="A9" s="48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6" ht="24.6" x14ac:dyDescent="0.4">
      <c r="A10" s="48"/>
      <c r="B10" s="49"/>
      <c r="C10" s="50" t="s">
        <v>46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O10" s="49"/>
      <c r="P10" s="49"/>
    </row>
    <row r="11" spans="1:16" ht="19.5" customHeight="1" x14ac:dyDescent="0.25">
      <c r="A11" s="48"/>
      <c r="B11" s="49"/>
      <c r="C11" s="51"/>
      <c r="D11" s="52"/>
      <c r="E11" s="52"/>
      <c r="F11" s="52"/>
      <c r="G11" s="49"/>
      <c r="H11" s="49"/>
      <c r="I11" s="49"/>
      <c r="J11" s="49"/>
      <c r="K11" s="49"/>
      <c r="L11" s="49"/>
      <c r="M11" s="49"/>
      <c r="N11" s="49"/>
      <c r="O11" s="49"/>
      <c r="P11" s="49"/>
    </row>
    <row r="12" spans="1:16" ht="19.5" customHeight="1" x14ac:dyDescent="0.25">
      <c r="A12" s="48"/>
      <c r="B12" s="53"/>
      <c r="C12" s="54" t="s">
        <v>2</v>
      </c>
      <c r="D12" s="49"/>
      <c r="E12" s="49"/>
      <c r="F12" s="53"/>
      <c r="G12" s="49"/>
      <c r="H12" s="49"/>
      <c r="I12" s="49"/>
      <c r="J12" s="49"/>
      <c r="K12" s="49"/>
      <c r="L12" s="49"/>
      <c r="M12" s="49"/>
      <c r="N12" s="49"/>
      <c r="O12" s="49"/>
      <c r="P12" s="49"/>
    </row>
    <row r="13" spans="1:16" ht="19.5" customHeight="1" x14ac:dyDescent="0.25">
      <c r="A13" s="48"/>
      <c r="B13" s="53"/>
      <c r="C13" s="61" t="s">
        <v>45</v>
      </c>
      <c r="D13" s="62"/>
      <c r="E13" s="62"/>
      <c r="F13" s="63"/>
      <c r="G13" s="49"/>
      <c r="H13" s="49"/>
      <c r="I13" s="49"/>
      <c r="J13" s="49"/>
      <c r="K13" s="49"/>
      <c r="L13" s="49"/>
      <c r="M13" s="49"/>
      <c r="N13" s="49"/>
      <c r="O13" s="49"/>
      <c r="P13" s="49"/>
    </row>
    <row r="14" spans="1:16" ht="19.5" customHeight="1" x14ac:dyDescent="0.25">
      <c r="A14" s="48"/>
      <c r="B14" s="53"/>
      <c r="C14" s="61"/>
      <c r="D14" s="62"/>
      <c r="E14" s="62"/>
      <c r="F14" s="63"/>
      <c r="G14" s="49"/>
      <c r="H14" s="49"/>
      <c r="I14" s="49"/>
      <c r="J14" s="49"/>
      <c r="K14" s="49"/>
      <c r="L14" s="49"/>
      <c r="M14" s="49"/>
      <c r="N14" s="49"/>
      <c r="O14" s="49"/>
      <c r="P14" s="49"/>
    </row>
    <row r="15" spans="1:16" ht="31.8" customHeight="1" x14ac:dyDescent="0.25">
      <c r="A15" s="48"/>
      <c r="B15" s="53"/>
      <c r="C15" s="64"/>
      <c r="D15" s="65"/>
      <c r="E15" s="65"/>
      <c r="F15" s="66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6" ht="19.5" customHeight="1" x14ac:dyDescent="0.25">
      <c r="A16" s="48"/>
      <c r="B16" s="49"/>
      <c r="C16" s="55"/>
      <c r="D16" s="55"/>
      <c r="E16" s="55"/>
      <c r="F16" s="55"/>
      <c r="G16" s="52"/>
      <c r="H16" s="52"/>
      <c r="I16" s="52"/>
      <c r="J16" s="52"/>
      <c r="K16" s="52"/>
      <c r="L16" s="52"/>
      <c r="M16" s="52"/>
      <c r="N16" s="52"/>
      <c r="O16" s="49"/>
      <c r="P16" s="49"/>
    </row>
    <row r="17" spans="1:16" ht="19.5" customHeight="1" x14ac:dyDescent="0.25">
      <c r="A17" s="48"/>
      <c r="B17" s="49"/>
      <c r="C17" s="56" t="s">
        <v>1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7" t="s">
        <v>0</v>
      </c>
      <c r="O17" s="49"/>
      <c r="P17" s="49"/>
    </row>
    <row r="18" spans="1:16" ht="19.5" customHeight="1" x14ac:dyDescent="0.25">
      <c r="A18" s="48"/>
      <c r="B18" s="49"/>
      <c r="C18" s="56" t="s">
        <v>3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49"/>
      <c r="O18" s="49"/>
      <c r="P18" s="49"/>
    </row>
    <row r="19" spans="1:16" ht="19.5" customHeight="1" x14ac:dyDescent="0.25">
      <c r="A19" s="48"/>
      <c r="B19" s="49"/>
      <c r="C19" s="58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49"/>
      <c r="O19" s="49"/>
      <c r="P19" s="49"/>
    </row>
    <row r="20" spans="1:16" ht="19.5" customHeight="1" x14ac:dyDescent="0.25">
      <c r="A20" s="48"/>
      <c r="B20" s="49"/>
      <c r="C20" s="56" t="s">
        <v>48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49"/>
      <c r="O20" s="49"/>
      <c r="P20" s="49"/>
    </row>
    <row r="21" spans="1:16" ht="19.5" customHeight="1" x14ac:dyDescent="0.25">
      <c r="A21" s="48"/>
      <c r="B21" s="49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49"/>
      <c r="O21" s="49"/>
      <c r="P21" s="49"/>
    </row>
    <row r="22" spans="1:16" ht="19.5" customHeight="1" x14ac:dyDescent="0.25">
      <c r="A22" s="48"/>
      <c r="B22" s="49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49"/>
      <c r="O22" s="49"/>
      <c r="P22" s="49"/>
    </row>
    <row r="23" spans="1:16" ht="19.5" customHeight="1" x14ac:dyDescent="0.25">
      <c r="A23" s="48"/>
      <c r="B23" s="49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49"/>
      <c r="O23" s="49"/>
      <c r="P23" s="49"/>
    </row>
    <row r="24" spans="1:16" ht="19.5" customHeight="1" x14ac:dyDescent="0.4">
      <c r="A24" s="48"/>
      <c r="B24" s="49"/>
      <c r="C24" s="60" t="s">
        <v>47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49"/>
      <c r="O24" s="49"/>
      <c r="P24" s="49"/>
    </row>
    <row r="25" spans="1:16" ht="19.5" customHeight="1" x14ac:dyDescent="0.25">
      <c r="A25" s="48"/>
      <c r="B25" s="49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49"/>
      <c r="O25" s="49"/>
      <c r="P25" s="49"/>
    </row>
    <row r="26" spans="1:16" ht="19.5" customHeight="1" x14ac:dyDescent="0.25">
      <c r="A26" s="48"/>
      <c r="B26" s="49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49"/>
      <c r="O26" s="49"/>
      <c r="P26" s="49"/>
    </row>
    <row r="27" spans="1:16" ht="19.5" customHeight="1" x14ac:dyDescent="0.25">
      <c r="A27" s="48"/>
      <c r="B27" s="48"/>
      <c r="C27" s="48"/>
      <c r="D27" s="48"/>
      <c r="E27" s="48"/>
      <c r="F27" s="48"/>
      <c r="G27" s="59"/>
      <c r="H27" s="48"/>
      <c r="I27" s="48"/>
      <c r="J27" s="48"/>
      <c r="K27" s="48"/>
      <c r="L27" s="48"/>
      <c r="M27" s="48"/>
      <c r="N27" s="48"/>
      <c r="O27" s="48"/>
      <c r="P27" s="48"/>
    </row>
    <row r="28" spans="1:16" ht="19.5" customHeight="1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47" customFormat="1" ht="19.5" customHeight="1" x14ac:dyDescent="0.25"/>
    <row r="34" s="47" customFormat="1" ht="19.5" customHeight="1" x14ac:dyDescent="0.25"/>
    <row r="35" s="47" customFormat="1" ht="19.5" customHeight="1" x14ac:dyDescent="0.25"/>
    <row r="36" s="47" customFormat="1" ht="19.5" customHeight="1" x14ac:dyDescent="0.25"/>
    <row r="37" s="47" customFormat="1" ht="19.5" customHeight="1" x14ac:dyDescent="0.25"/>
    <row r="38" s="47" customFormat="1" ht="19.5" customHeight="1" x14ac:dyDescent="0.25"/>
    <row r="39" s="47" customFormat="1" ht="19.5" customHeight="1" x14ac:dyDescent="0.25"/>
    <row r="40" s="47" customFormat="1" ht="19.5" customHeight="1" x14ac:dyDescent="0.25"/>
    <row r="41" s="47" customFormat="1" ht="19.5" customHeight="1" x14ac:dyDescent="0.25"/>
    <row r="42" s="47" customFormat="1" ht="19.5" customHeight="1" x14ac:dyDescent="0.25"/>
    <row r="43" s="47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95CC3-9A6E-4285-857F-9660228C164B}">
  <sheetPr>
    <tabColor theme="4" tint="-0.499984740745262"/>
  </sheetPr>
  <dimension ref="B1:E31"/>
  <sheetViews>
    <sheetView showGridLines="0" workbookViewId="0">
      <selection activeCell="E26" sqref="E26"/>
    </sheetView>
  </sheetViews>
  <sheetFormatPr defaultColWidth="10" defaultRowHeight="11.4" x14ac:dyDescent="0.2"/>
  <cols>
    <col min="1" max="1" width="2.25" style="17" customWidth="1"/>
    <col min="2" max="2" width="38.25" style="17" customWidth="1"/>
    <col min="3" max="3" width="17.75" style="24" customWidth="1"/>
    <col min="4" max="4" width="14.5" style="24" customWidth="1"/>
    <col min="5" max="5" width="6.25" style="17" customWidth="1"/>
    <col min="6" max="16384" width="10" style="17"/>
  </cols>
  <sheetData>
    <row r="1" spans="2:5" ht="15.6" x14ac:dyDescent="0.3">
      <c r="B1" s="25" t="s">
        <v>18</v>
      </c>
    </row>
    <row r="3" spans="2:5" s="14" customFormat="1" x14ac:dyDescent="0.2">
      <c r="C3" s="13"/>
      <c r="D3" s="13"/>
    </row>
    <row r="4" spans="2:5" x14ac:dyDescent="0.2">
      <c r="B4" s="15"/>
      <c r="C4" s="16"/>
      <c r="D4" s="16"/>
    </row>
    <row r="5" spans="2:5" ht="12.6" thickBot="1" x14ac:dyDescent="0.3">
      <c r="B5" s="18"/>
      <c r="C5" s="19" t="s">
        <v>6</v>
      </c>
      <c r="D5" s="19" t="s">
        <v>7</v>
      </c>
      <c r="E5" s="20"/>
    </row>
    <row r="6" spans="2:5" ht="12" thickTop="1" x14ac:dyDescent="0.2">
      <c r="B6" s="17" t="s">
        <v>11</v>
      </c>
      <c r="C6" s="37">
        <v>510000</v>
      </c>
      <c r="D6" s="37">
        <v>490000</v>
      </c>
    </row>
    <row r="7" spans="2:5" x14ac:dyDescent="0.2">
      <c r="B7" s="21" t="s">
        <v>8</v>
      </c>
      <c r="C7" s="38">
        <v>-360000</v>
      </c>
      <c r="D7" s="38">
        <v>-347000</v>
      </c>
    </row>
    <row r="8" spans="2:5" ht="12" x14ac:dyDescent="0.25">
      <c r="B8" s="22" t="s">
        <v>12</v>
      </c>
      <c r="C8" s="39">
        <f>C6+C7</f>
        <v>150000</v>
      </c>
      <c r="D8" s="39">
        <f>D6+D7</f>
        <v>143000</v>
      </c>
    </row>
    <row r="9" spans="2:5" x14ac:dyDescent="0.2">
      <c r="C9" s="37"/>
      <c r="D9" s="37"/>
    </row>
    <row r="10" spans="2:5" x14ac:dyDescent="0.2">
      <c r="B10" s="21" t="s">
        <v>13</v>
      </c>
      <c r="C10" s="38">
        <v>-100000</v>
      </c>
      <c r="D10" s="38">
        <v>-94080</v>
      </c>
    </row>
    <row r="11" spans="2:5" ht="12" x14ac:dyDescent="0.25">
      <c r="B11" s="22" t="s">
        <v>14</v>
      </c>
      <c r="C11" s="39">
        <f>C8+C10</f>
        <v>50000</v>
      </c>
      <c r="D11" s="39">
        <f>D8+D10</f>
        <v>48920</v>
      </c>
    </row>
    <row r="12" spans="2:5" x14ac:dyDescent="0.2">
      <c r="C12" s="37"/>
      <c r="D12" s="37"/>
    </row>
    <row r="13" spans="2:5" x14ac:dyDescent="0.2">
      <c r="B13" s="17" t="s">
        <v>15</v>
      </c>
      <c r="C13" s="37">
        <v>-12000</v>
      </c>
      <c r="D13" s="37">
        <v>-14000</v>
      </c>
    </row>
    <row r="14" spans="2:5" x14ac:dyDescent="0.2">
      <c r="B14" s="21" t="s">
        <v>16</v>
      </c>
      <c r="C14" s="38">
        <v>-12000</v>
      </c>
      <c r="D14" s="38">
        <v>-11741</v>
      </c>
    </row>
    <row r="15" spans="2:5" ht="12" x14ac:dyDescent="0.25">
      <c r="B15" s="22" t="s">
        <v>17</v>
      </c>
      <c r="C15" s="39">
        <f>C11+C13+C14</f>
        <v>26000</v>
      </c>
      <c r="D15" s="39">
        <f>D11+D13+D14</f>
        <v>23179</v>
      </c>
    </row>
    <row r="31" spans="3:4" x14ac:dyDescent="0.2">
      <c r="C31" s="23"/>
      <c r="D31" s="2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57A75-0107-4EB6-A254-275D38B2AA14}">
  <sheetPr>
    <tabColor theme="4" tint="-0.499984740745262"/>
  </sheetPr>
  <dimension ref="B1:E33"/>
  <sheetViews>
    <sheetView showGridLines="0" zoomScaleNormal="100" workbookViewId="0">
      <selection activeCell="C7" sqref="C7:D7"/>
    </sheetView>
  </sheetViews>
  <sheetFormatPr defaultColWidth="10" defaultRowHeight="11.4" x14ac:dyDescent="0.2"/>
  <cols>
    <col min="1" max="1" width="2.25" style="28" customWidth="1"/>
    <col min="2" max="2" width="35.625" style="28" customWidth="1"/>
    <col min="3" max="3" width="22.125" style="33" customWidth="1"/>
    <col min="4" max="4" width="14.125" style="33" customWidth="1"/>
    <col min="5" max="16384" width="10" style="28"/>
  </cols>
  <sheetData>
    <row r="1" spans="2:5" ht="15.6" x14ac:dyDescent="0.3">
      <c r="B1" s="34" t="s">
        <v>36</v>
      </c>
    </row>
    <row r="2" spans="2:5" x14ac:dyDescent="0.2">
      <c r="C2" s="27"/>
      <c r="D2" s="27"/>
    </row>
    <row r="3" spans="2:5" ht="15.6" x14ac:dyDescent="0.3">
      <c r="B3" s="26"/>
      <c r="C3" s="27"/>
      <c r="D3" s="27"/>
    </row>
    <row r="4" spans="2:5" ht="12.6" thickBot="1" x14ac:dyDescent="0.3">
      <c r="B4" s="18"/>
      <c r="C4" s="35" t="s">
        <v>6</v>
      </c>
      <c r="D4" s="35" t="s">
        <v>7</v>
      </c>
      <c r="E4" s="29"/>
    </row>
    <row r="5" spans="2:5" ht="12" thickTop="1" x14ac:dyDescent="0.2">
      <c r="B5" s="28" t="s">
        <v>19</v>
      </c>
      <c r="C5" s="40">
        <v>34000</v>
      </c>
      <c r="D5" s="40">
        <v>30000</v>
      </c>
    </row>
    <row r="6" spans="2:5" x14ac:dyDescent="0.2">
      <c r="B6" s="28" t="s">
        <v>20</v>
      </c>
      <c r="C6" s="40">
        <v>44000</v>
      </c>
      <c r="D6" s="40">
        <v>68000</v>
      </c>
    </row>
    <row r="7" spans="2:5" x14ac:dyDescent="0.2">
      <c r="B7" s="30" t="s">
        <v>9</v>
      </c>
      <c r="C7" s="41">
        <v>120000</v>
      </c>
      <c r="D7" s="41">
        <v>146000</v>
      </c>
    </row>
    <row r="8" spans="2:5" ht="12" x14ac:dyDescent="0.25">
      <c r="B8" s="31" t="s">
        <v>21</v>
      </c>
      <c r="C8" s="42">
        <f>SUM(C5:C7)</f>
        <v>198000</v>
      </c>
      <c r="D8" s="42">
        <f>SUM(D5:D7)</f>
        <v>244000</v>
      </c>
    </row>
    <row r="9" spans="2:5" x14ac:dyDescent="0.2">
      <c r="C9" s="40"/>
      <c r="D9" s="40"/>
    </row>
    <row r="10" spans="2:5" x14ac:dyDescent="0.2">
      <c r="B10" s="28" t="s">
        <v>22</v>
      </c>
      <c r="C10" s="40">
        <v>548000</v>
      </c>
      <c r="D10" s="40">
        <v>602000</v>
      </c>
    </row>
    <row r="11" spans="2:5" x14ac:dyDescent="0.2">
      <c r="B11" s="28" t="s">
        <v>23</v>
      </c>
      <c r="C11" s="40">
        <v>50000</v>
      </c>
      <c r="D11" s="40">
        <v>56000</v>
      </c>
    </row>
    <row r="12" spans="2:5" x14ac:dyDescent="0.2">
      <c r="B12" s="30" t="s">
        <v>24</v>
      </c>
      <c r="C12" s="41">
        <v>6000</v>
      </c>
      <c r="D12" s="41">
        <v>0</v>
      </c>
    </row>
    <row r="13" spans="2:5" ht="12" x14ac:dyDescent="0.25">
      <c r="B13" s="31" t="s">
        <v>25</v>
      </c>
      <c r="C13" s="42">
        <f>SUM(C10:C12)</f>
        <v>604000</v>
      </c>
      <c r="D13" s="42">
        <f>SUM(D10:D12)</f>
        <v>658000</v>
      </c>
    </row>
    <row r="14" spans="2:5" x14ac:dyDescent="0.2">
      <c r="C14" s="40"/>
      <c r="D14" s="40"/>
    </row>
    <row r="15" spans="2:5" ht="12.6" thickBot="1" x14ac:dyDescent="0.3">
      <c r="B15" s="32" t="s">
        <v>26</v>
      </c>
      <c r="C15" s="43">
        <f>C13+C8</f>
        <v>802000</v>
      </c>
      <c r="D15" s="43">
        <f>D13+D8</f>
        <v>902000</v>
      </c>
    </row>
    <row r="16" spans="2:5" x14ac:dyDescent="0.2">
      <c r="C16" s="40"/>
      <c r="D16" s="40"/>
    </row>
    <row r="17" spans="2:4" x14ac:dyDescent="0.2">
      <c r="B17" s="28" t="s">
        <v>27</v>
      </c>
      <c r="C17" s="40">
        <v>85000</v>
      </c>
      <c r="D17" s="40">
        <v>101000</v>
      </c>
    </row>
    <row r="18" spans="2:4" x14ac:dyDescent="0.2">
      <c r="B18" s="30" t="s">
        <v>28</v>
      </c>
      <c r="C18" s="41">
        <v>40000</v>
      </c>
      <c r="D18" s="41">
        <v>55000</v>
      </c>
    </row>
    <row r="19" spans="2:4" ht="12" x14ac:dyDescent="0.25">
      <c r="B19" s="31" t="s">
        <v>29</v>
      </c>
      <c r="C19" s="42">
        <f>SUM(C17:C18)</f>
        <v>125000</v>
      </c>
      <c r="D19" s="42">
        <f>SUM(D17:D18)</f>
        <v>156000</v>
      </c>
    </row>
    <row r="20" spans="2:4" x14ac:dyDescent="0.2">
      <c r="C20" s="40"/>
      <c r="D20" s="40"/>
    </row>
    <row r="21" spans="2:4" x14ac:dyDescent="0.2">
      <c r="B21" s="28" t="s">
        <v>30</v>
      </c>
      <c r="C21" s="40">
        <v>300000</v>
      </c>
      <c r="D21" s="40">
        <v>336000</v>
      </c>
    </row>
    <row r="22" spans="2:4" x14ac:dyDescent="0.2">
      <c r="B22" s="30" t="s">
        <v>31</v>
      </c>
      <c r="C22" s="41">
        <v>22000</v>
      </c>
      <c r="D22" s="41">
        <v>20000</v>
      </c>
    </row>
    <row r="23" spans="2:4" ht="12" x14ac:dyDescent="0.25">
      <c r="B23" s="31" t="s">
        <v>32</v>
      </c>
      <c r="C23" s="42">
        <f>SUM(C21:C22)</f>
        <v>322000</v>
      </c>
      <c r="D23" s="42">
        <f>SUM(D21:D22)</f>
        <v>356000</v>
      </c>
    </row>
    <row r="24" spans="2:4" x14ac:dyDescent="0.2">
      <c r="C24" s="40"/>
      <c r="D24" s="40"/>
    </row>
    <row r="25" spans="2:4" ht="12.6" thickBot="1" x14ac:dyDescent="0.3">
      <c r="B25" s="32" t="s">
        <v>33</v>
      </c>
      <c r="C25" s="43">
        <f>C19+C23</f>
        <v>447000</v>
      </c>
      <c r="D25" s="43">
        <f>D19+D23</f>
        <v>512000</v>
      </c>
    </row>
    <row r="26" spans="2:4" x14ac:dyDescent="0.2">
      <c r="C26" s="40"/>
      <c r="D26" s="40"/>
    </row>
    <row r="27" spans="2:4" ht="12.6" thickBot="1" x14ac:dyDescent="0.3">
      <c r="B27" s="32" t="s">
        <v>34</v>
      </c>
      <c r="C27" s="43">
        <v>355000</v>
      </c>
      <c r="D27" s="43">
        <v>390000</v>
      </c>
    </row>
    <row r="28" spans="2:4" x14ac:dyDescent="0.2">
      <c r="C28" s="40"/>
      <c r="D28" s="40"/>
    </row>
    <row r="29" spans="2:4" ht="12.6" thickBot="1" x14ac:dyDescent="0.3">
      <c r="B29" s="32" t="s">
        <v>35</v>
      </c>
      <c r="C29" s="43">
        <f>C27+C25</f>
        <v>802000</v>
      </c>
      <c r="D29" s="43">
        <f>D27+D25</f>
        <v>902000</v>
      </c>
    </row>
    <row r="30" spans="2:4" x14ac:dyDescent="0.2">
      <c r="C30" s="27"/>
      <c r="D30" s="27"/>
    </row>
    <row r="31" spans="2:4" x14ac:dyDescent="0.2">
      <c r="C31" s="27"/>
      <c r="D31" s="27"/>
    </row>
    <row r="32" spans="2:4" x14ac:dyDescent="0.2">
      <c r="C32" s="27"/>
      <c r="D32" s="27"/>
    </row>
    <row r="33" spans="3:4" x14ac:dyDescent="0.2">
      <c r="C33" s="27"/>
      <c r="D33" s="2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CC767-A9DD-41BA-9B55-9FE6D0B0AFC7}">
  <dimension ref="B1:G23"/>
  <sheetViews>
    <sheetView workbookViewId="0">
      <selection activeCell="E34" sqref="E34"/>
    </sheetView>
  </sheetViews>
  <sheetFormatPr defaultRowHeight="11.4" x14ac:dyDescent="0.2"/>
  <cols>
    <col min="1" max="1" width="1.875" style="4" customWidth="1"/>
    <col min="2" max="2" width="38.625" style="4" customWidth="1"/>
    <col min="3" max="3" width="12.625" style="4" customWidth="1"/>
    <col min="4" max="4" width="13.25" style="4" customWidth="1"/>
    <col min="5" max="5" width="14.5" style="4" customWidth="1"/>
    <col min="6" max="6" width="15.5" style="4" customWidth="1"/>
    <col min="7" max="7" width="17.5" style="4" customWidth="1"/>
    <col min="8" max="16384" width="9" style="4"/>
  </cols>
  <sheetData>
    <row r="1" spans="2:7" ht="13.2" customHeight="1" x14ac:dyDescent="0.2">
      <c r="B1" s="3" t="s">
        <v>40</v>
      </c>
      <c r="E1" s="5"/>
      <c r="F1" s="6"/>
      <c r="G1" s="5"/>
    </row>
    <row r="2" spans="2:7" ht="12.75" customHeight="1" x14ac:dyDescent="0.2"/>
    <row r="3" spans="2:7" ht="12" thickBot="1" x14ac:dyDescent="0.25">
      <c r="B3" s="1" t="s">
        <v>4</v>
      </c>
      <c r="C3" s="2"/>
      <c r="D3" s="7"/>
      <c r="E3" s="7"/>
      <c r="F3" s="8"/>
      <c r="G3" s="7"/>
    </row>
    <row r="4" spans="2:7" ht="12" thickTop="1" x14ac:dyDescent="0.2">
      <c r="B4" s="10"/>
      <c r="C4" s="11"/>
      <c r="F4" s="12"/>
    </row>
    <row r="5" spans="2:7" ht="12" x14ac:dyDescent="0.25">
      <c r="B5" s="10"/>
      <c r="C5" s="45" t="s">
        <v>6</v>
      </c>
      <c r="F5" s="12"/>
    </row>
    <row r="6" spans="2:7" ht="12" x14ac:dyDescent="0.25">
      <c r="B6" s="10"/>
      <c r="C6" s="45"/>
      <c r="F6" s="12"/>
    </row>
    <row r="7" spans="2:7" x14ac:dyDescent="0.2">
      <c r="B7" s="10" t="s">
        <v>39</v>
      </c>
      <c r="C7" s="46">
        <f>0.5*ABS(IS!C6)</f>
        <v>255000</v>
      </c>
      <c r="F7" s="12"/>
    </row>
    <row r="8" spans="2:7" ht="12" customHeight="1" x14ac:dyDescent="0.2">
      <c r="B8" s="10" t="s">
        <v>37</v>
      </c>
      <c r="C8" s="44">
        <f>ABS(IS!C7)</f>
        <v>360000</v>
      </c>
      <c r="F8" s="12"/>
    </row>
    <row r="9" spans="2:7" ht="13.8" customHeight="1" x14ac:dyDescent="0.2">
      <c r="B9" s="10" t="s">
        <v>38</v>
      </c>
      <c r="C9" s="44">
        <f>AVERAGE(BS!C7:D7)</f>
        <v>133000</v>
      </c>
      <c r="F9" s="12"/>
    </row>
    <row r="10" spans="2:7" ht="13.2" customHeight="1" x14ac:dyDescent="0.2">
      <c r="B10" s="10" t="s">
        <v>44</v>
      </c>
      <c r="C10" s="44">
        <f>AVERAGE(BS!C6:D6)</f>
        <v>56000</v>
      </c>
      <c r="F10" s="12"/>
    </row>
    <row r="11" spans="2:7" x14ac:dyDescent="0.2">
      <c r="B11" s="10"/>
      <c r="C11" s="36"/>
      <c r="F11" s="12"/>
    </row>
    <row r="12" spans="2:7" x14ac:dyDescent="0.2">
      <c r="B12" s="10"/>
      <c r="C12" s="11"/>
      <c r="F12" s="12"/>
    </row>
    <row r="13" spans="2:7" ht="12" thickBot="1" x14ac:dyDescent="0.25">
      <c r="B13" s="1" t="s">
        <v>5</v>
      </c>
      <c r="C13" s="2"/>
      <c r="D13" s="7"/>
      <c r="E13" s="7"/>
      <c r="F13" s="8"/>
      <c r="G13" s="7"/>
    </row>
    <row r="14" spans="2:7" ht="12" thickTop="1" x14ac:dyDescent="0.2"/>
    <row r="17" spans="2:5" x14ac:dyDescent="0.2">
      <c r="B17" s="4" t="s">
        <v>10</v>
      </c>
      <c r="C17" s="9">
        <f>C8/C9</f>
        <v>2.7067669172932329</v>
      </c>
      <c r="E17" s="4" t="str">
        <f ca="1">_xlfn.FORMULATEXT(C17)</f>
        <v>=C8/C9</v>
      </c>
    </row>
    <row r="18" spans="2:5" x14ac:dyDescent="0.2">
      <c r="B18" s="4" t="s">
        <v>43</v>
      </c>
      <c r="C18" s="9">
        <f>365/C17</f>
        <v>134.84722222222223</v>
      </c>
      <c r="E18" s="4" t="str">
        <f ca="1">_xlfn.FORMULATEXT(C18)</f>
        <v>=365/C17</v>
      </c>
    </row>
    <row r="20" spans="2:5" x14ac:dyDescent="0.2">
      <c r="B20" s="4" t="s">
        <v>41</v>
      </c>
      <c r="C20" s="9">
        <f>C7/C10</f>
        <v>4.5535714285714288</v>
      </c>
      <c r="E20" s="4" t="str">
        <f ca="1">_xlfn.FORMULATEXT(C20)</f>
        <v>=C7/C10</v>
      </c>
    </row>
    <row r="21" spans="2:5" x14ac:dyDescent="0.2">
      <c r="B21" s="4" t="s">
        <v>42</v>
      </c>
      <c r="C21" s="9">
        <f>365/C20</f>
        <v>80.156862745098039</v>
      </c>
      <c r="E21" s="4" t="str">
        <f ca="1">_xlfn.FORMULATEXT(C21)</f>
        <v>=365/C20</v>
      </c>
    </row>
    <row r="23" spans="2:5" x14ac:dyDescent="0.2">
      <c r="B23" s="4" t="s">
        <v>40</v>
      </c>
      <c r="C23" s="9">
        <f>C21+C18</f>
        <v>215.00408496732027</v>
      </c>
      <c r="E23" s="4" t="str">
        <f ca="1">_xlfn.FORMULATEXT(C23)</f>
        <v>=C21+C18</v>
      </c>
    </row>
  </sheetData>
  <printOptions gridLines="1"/>
  <pageMargins left="0.75" right="0.75" top="1" bottom="1" header="0.5" footer="0.5"/>
  <pageSetup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0A989-A8DA-4484-BB35-97FC3D73FE6B}">
  <dimension ref="A1"/>
  <sheetViews>
    <sheetView tabSelected="1" topLeftCell="A19" workbookViewId="0">
      <selection activeCell="D37" sqref="D37"/>
    </sheetView>
  </sheetViews>
  <sheetFormatPr defaultRowHeight="13.8" x14ac:dyDescent="0.25"/>
  <cols>
    <col min="1" max="16384" width="9" style="67"/>
  </cols>
  <sheetData>
    <row r="1" s="67" customForma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 Page</vt:lpstr>
      <vt:lpstr>IS</vt:lpstr>
      <vt:lpstr>BS</vt:lpstr>
      <vt:lpstr>Operating Cycle</vt:lpstr>
      <vt:lpstr>Save 60%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cp:lastModifiedBy>Dragostina  Slavova</cp:lastModifiedBy>
  <dcterms:created xsi:type="dcterms:W3CDTF">2017-08-22T21:42:52Z</dcterms:created>
  <dcterms:modified xsi:type="dcterms:W3CDTF">2023-03-31T09:20:21Z</dcterms:modified>
</cp:coreProperties>
</file>