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Templates &amp; Models/Word + Excel files/"/>
    </mc:Choice>
  </mc:AlternateContent>
  <xr:revisionPtr revIDLastSave="16" documentId="13_ncr:1_{6DBA6BE6-3034-43C7-AAA4-2F03D8F7BAE9}" xr6:coauthVersionLast="47" xr6:coauthVersionMax="47" xr10:uidLastSave="{4E56E691-02EC-4D4F-A19A-81B2FBB376C5}"/>
  <bookViews>
    <workbookView xWindow="11520" yWindow="0" windowWidth="11520" windowHeight="12360" firstSheet="1" activeTab="2" xr2:uid="{00000000-000D-0000-FFFF-FFFF00000000}"/>
  </bookViews>
  <sheets>
    <sheet name="Cover Page" sheetId="2" r:id="rId1"/>
    <sheet name="Cost of Debt" sheetId="3" r:id="rId2"/>
    <sheet name="Save 60%" sheetId="4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0" i="3"/>
  <c r="C29" i="3"/>
  <c r="C21" i="3"/>
  <c r="C20" i="3"/>
  <c r="C17" i="3"/>
  <c r="C16" i="3" a="1"/>
  <c r="C16" i="3" s="1"/>
  <c r="E21" i="3"/>
  <c r="E20" i="3"/>
  <c r="E3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<sst xmlns="http://schemas.openxmlformats.org/spreadsheetml/2006/main" count="28" uniqueCount="27">
  <si>
    <t>Strictly Confidential</t>
  </si>
  <si>
    <t>This Excel model is for educational purposes only.</t>
  </si>
  <si>
    <t>Description</t>
  </si>
  <si>
    <t>All content is Copyright material of 365 Financial Analyst ®</t>
  </si>
  <si>
    <t>Method #1</t>
  </si>
  <si>
    <t>Method #2</t>
  </si>
  <si>
    <t>Input Data</t>
  </si>
  <si>
    <t>Bond Par Value</t>
  </si>
  <si>
    <t>Current Price of Bond</t>
  </si>
  <si>
    <t>Coupon Payments per Year</t>
  </si>
  <si>
    <t>Coupon Frequency</t>
  </si>
  <si>
    <t>Coupon Rate</t>
  </si>
  <si>
    <t>Years to Maturity</t>
  </si>
  <si>
    <t>Yield to Maturity</t>
  </si>
  <si>
    <t>Bi-annual</t>
  </si>
  <si>
    <t>Coupon Payment</t>
  </si>
  <si>
    <t>Annualized Yield to Maturity</t>
  </si>
  <si>
    <t>Maturity Date</t>
  </si>
  <si>
    <t>Settlement Date (Reference Date for Pricing)</t>
  </si>
  <si>
    <t>Curent market price (per $100 face value)</t>
  </si>
  <si>
    <t>Redemption value (per $100 face value)</t>
  </si>
  <si>
    <t>Cost of Debt</t>
  </si>
  <si>
    <t>Output</t>
  </si>
  <si>
    <t>The Cost of debt is the rate of return that a firm provides to its creditors. It is an integral part of a firm's Weighted Average Cost of Capital (WACC).</t>
  </si>
  <si>
    <t xml:space="preserve">Cost of Debt </t>
  </si>
  <si>
    <t xml:space="preserve">Learn Finance with Practical Self-Paced Video Lessons </t>
  </si>
  <si>
    <t>© 2023, 365 Financial Analyst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</si>
</sst>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rgb="FF0073B0"/>
      <name val="Arial"/>
      <family val="2"/>
    </font>
    <font>
      <sz val="11"/>
      <color rgb="FF0073B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20"/>
      <color rgb="FF132E5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FFD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3B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4">
    <xf numFmtId="0" fontId="0" fillId="0" borderId="0" xfId="0"/>
    <xf numFmtId="49" fontId="12" fillId="2" borderId="7" xfId="4" applyNumberFormat="1" applyFont="1" applyFill="1" applyBorder="1" applyAlignment="1">
      <alignment wrapText="1"/>
    </xf>
    <xf numFmtId="49" fontId="12" fillId="2" borderId="7" xfId="4" applyNumberFormat="1" applyFont="1" applyFill="1" applyBorder="1" applyAlignment="1">
      <alignment horizontal="center" wrapText="1"/>
    </xf>
    <xf numFmtId="49" fontId="12" fillId="2" borderId="0" xfId="4" applyNumberFormat="1" applyFont="1" applyFill="1" applyAlignment="1">
      <alignment wrapText="1"/>
    </xf>
    <xf numFmtId="9" fontId="12" fillId="2" borderId="0" xfId="4" applyNumberFormat="1" applyFont="1" applyFill="1" applyAlignment="1">
      <alignment horizontal="center" wrapText="1"/>
    </xf>
    <xf numFmtId="0" fontId="13" fillId="2" borderId="0" xfId="2" applyFont="1" applyFill="1" applyAlignment="1">
      <alignment horizontal="left" vertical="center"/>
    </xf>
    <xf numFmtId="0" fontId="15" fillId="2" borderId="0" xfId="4" applyFont="1" applyFill="1"/>
    <xf numFmtId="7" fontId="15" fillId="2" borderId="0" xfId="4" applyNumberFormat="1" applyFont="1" applyFill="1"/>
    <xf numFmtId="0" fontId="16" fillId="2" borderId="0" xfId="4" applyFont="1" applyFill="1" applyAlignment="1">
      <alignment horizontal="left" vertical="center"/>
    </xf>
    <xf numFmtId="0" fontId="16" fillId="2" borderId="0" xfId="4" applyFont="1" applyFill="1" applyAlignment="1">
      <alignment horizontal="left" vertical="center" wrapText="1"/>
    </xf>
    <xf numFmtId="0" fontId="16" fillId="2" borderId="0" xfId="4" applyFont="1" applyFill="1" applyAlignment="1">
      <alignment horizontal="center" vertical="center"/>
    </xf>
    <xf numFmtId="3" fontId="12" fillId="2" borderId="0" xfId="4" applyNumberFormat="1" applyFont="1" applyFill="1" applyAlignment="1">
      <alignment horizontal="center" wrapText="1"/>
    </xf>
    <xf numFmtId="6" fontId="12" fillId="2" borderId="0" xfId="4" applyNumberFormat="1" applyFont="1" applyFill="1" applyAlignment="1">
      <alignment horizontal="center" wrapText="1"/>
    </xf>
    <xf numFmtId="0" fontId="15" fillId="2" borderId="0" xfId="4" applyFont="1" applyFill="1" applyAlignment="1">
      <alignment horizontal="right" vertical="center"/>
    </xf>
    <xf numFmtId="6" fontId="15" fillId="2" borderId="0" xfId="4" applyNumberFormat="1" applyFont="1" applyFill="1" applyAlignment="1">
      <alignment horizontal="right" vertical="center"/>
    </xf>
    <xf numFmtId="0" fontId="15" fillId="2" borderId="0" xfId="4" applyFont="1" applyFill="1" applyAlignment="1">
      <alignment vertical="center"/>
    </xf>
    <xf numFmtId="9" fontId="12" fillId="2" borderId="0" xfId="4" applyNumberFormat="1" applyFont="1" applyFill="1" applyAlignment="1">
      <alignment horizontal="right" vertical="center" wrapText="1"/>
    </xf>
    <xf numFmtId="164" fontId="15" fillId="2" borderId="8" xfId="4" applyNumberFormat="1" applyFont="1" applyFill="1" applyBorder="1" applyAlignment="1">
      <alignment horizontal="right" vertical="center"/>
    </xf>
    <xf numFmtId="14" fontId="15" fillId="2" borderId="0" xfId="4" applyNumberFormat="1" applyFont="1" applyFill="1" applyAlignment="1">
      <alignment horizontal="right" vertical="center"/>
    </xf>
    <xf numFmtId="8" fontId="15" fillId="2" borderId="0" xfId="4" applyNumberFormat="1" applyFont="1" applyFill="1" applyAlignment="1">
      <alignment horizontal="right" vertical="center"/>
    </xf>
    <xf numFmtId="0" fontId="15" fillId="2" borderId="7" xfId="4" applyFont="1" applyFill="1" applyBorder="1"/>
    <xf numFmtId="7" fontId="15" fillId="2" borderId="7" xfId="4" applyNumberFormat="1" applyFont="1" applyFill="1" applyBorder="1"/>
    <xf numFmtId="49" fontId="12" fillId="2" borderId="0" xfId="4" applyNumberFormat="1" applyFont="1" applyFill="1" applyAlignment="1">
      <alignment horizontal="center" wrapText="1"/>
    </xf>
    <xf numFmtId="0" fontId="7" fillId="3" borderId="0" xfId="2" applyFont="1" applyFill="1"/>
    <xf numFmtId="0" fontId="8" fillId="3" borderId="0" xfId="2" applyFont="1" applyFill="1"/>
    <xf numFmtId="0" fontId="4" fillId="3" borderId="0" xfId="2" applyFont="1" applyFill="1"/>
    <xf numFmtId="0" fontId="9" fillId="3" borderId="0" xfId="2" applyFont="1" applyFill="1" applyProtection="1">
      <protection locked="0"/>
    </xf>
    <xf numFmtId="0" fontId="4" fillId="3" borderId="3" xfId="2" applyFont="1" applyFill="1" applyBorder="1" applyProtection="1">
      <protection locked="0"/>
    </xf>
    <xf numFmtId="0" fontId="4" fillId="3" borderId="3" xfId="2" applyFont="1" applyFill="1" applyBorder="1"/>
    <xf numFmtId="0" fontId="4" fillId="3" borderId="1" xfId="2" applyFont="1" applyFill="1" applyBorder="1"/>
    <xf numFmtId="0" fontId="10" fillId="3" borderId="0" xfId="2" applyFont="1" applyFill="1"/>
    <xf numFmtId="0" fontId="4" fillId="3" borderId="5" xfId="2" applyFont="1" applyFill="1" applyBorder="1"/>
    <xf numFmtId="0" fontId="5" fillId="3" borderId="0" xfId="2" applyFont="1" applyFill="1"/>
    <xf numFmtId="0" fontId="10" fillId="3" borderId="0" xfId="2" applyFont="1" applyFill="1" applyAlignment="1">
      <alignment horizontal="right"/>
    </xf>
    <xf numFmtId="0" fontId="6" fillId="3" borderId="0" xfId="3" applyFont="1" applyFill="1" applyBorder="1"/>
    <xf numFmtId="0" fontId="14" fillId="3" borderId="0" xfId="2" applyFont="1" applyFill="1"/>
    <xf numFmtId="0" fontId="17" fillId="3" borderId="0" xfId="2" applyFont="1" applyFill="1"/>
    <xf numFmtId="0" fontId="4" fillId="3" borderId="6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0" fillId="3" borderId="0" xfId="0" applyFill="1"/>
  </cellXfs>
  <cellStyles count="8">
    <cellStyle name="Comma 2" xfId="7" xr:uid="{4B077D12-3928-4600-A400-DAFE7C142FC5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 2" xfId="2" xr:uid="{EB4610B0-F08F-4ACB-854F-11FB6CF4D53B}"/>
    <cellStyle name="Percent 2" xfId="6" xr:uid="{9E2C98EB-5F37-4587-8FEB-4069EA2B93AB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293280</xdr:colOff>
      <xdr:row>7</xdr:row>
      <xdr:rowOff>181720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50ED38-4EAF-4319-9193-56DE0174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826194" cy="900177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DEDF0E-6CB0-4CAD-9146-ABF52B37309D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76202</xdr:colOff>
      <xdr:row>25</xdr:row>
      <xdr:rowOff>0</xdr:rowOff>
    </xdr:from>
    <xdr:to>
      <xdr:col>2</xdr:col>
      <xdr:colOff>1552988</xdr:colOff>
      <xdr:row>27</xdr:row>
      <xdr:rowOff>48665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A8583B-0E16-4D8F-B0B1-96AC016AFABD}"/>
            </a:ext>
          </a:extLst>
        </xdr:cNvPr>
        <xdr:cNvSpPr/>
      </xdr:nvSpPr>
      <xdr:spPr>
        <a:xfrm>
          <a:off x="1578431" y="6063343"/>
          <a:ext cx="1476786" cy="527636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19</xdr:row>
      <xdr:rowOff>72390</xdr:rowOff>
    </xdr:from>
    <xdr:to>
      <xdr:col>3</xdr:col>
      <xdr:colOff>514350</xdr:colOff>
      <xdr:row>19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C438798-5B56-4A65-9B20-BD63E7D16F91}"/>
            </a:ext>
          </a:extLst>
        </xdr:cNvPr>
        <xdr:cNvCxnSpPr/>
      </xdr:nvCxnSpPr>
      <xdr:spPr>
        <a:xfrm flipH="1" flipV="1">
          <a:off x="3590925" y="2425065"/>
          <a:ext cx="400050" cy="38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20</xdr:row>
      <xdr:rowOff>66675</xdr:rowOff>
    </xdr:from>
    <xdr:to>
      <xdr:col>3</xdr:col>
      <xdr:colOff>504825</xdr:colOff>
      <xdr:row>20</xdr:row>
      <xdr:rowOff>72390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F9A8D83-67B0-4747-A4B8-0DF0DD1AA311}"/>
            </a:ext>
          </a:extLst>
        </xdr:cNvPr>
        <xdr:cNvCxnSpPr/>
      </xdr:nvCxnSpPr>
      <xdr:spPr>
        <a:xfrm flipH="1" flipV="1">
          <a:off x="3581400" y="2562225"/>
          <a:ext cx="400050" cy="57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31</xdr:row>
      <xdr:rowOff>66675</xdr:rowOff>
    </xdr:from>
    <xdr:to>
      <xdr:col>3</xdr:col>
      <xdr:colOff>533400</xdr:colOff>
      <xdr:row>31</xdr:row>
      <xdr:rowOff>72390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B06904B-F34E-4BB0-8C3C-8A42DD86C08E}"/>
            </a:ext>
          </a:extLst>
        </xdr:cNvPr>
        <xdr:cNvCxnSpPr/>
      </xdr:nvCxnSpPr>
      <xdr:spPr>
        <a:xfrm flipH="1" flipV="1">
          <a:off x="3609975" y="4133850"/>
          <a:ext cx="400050" cy="57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9C4392-AB5A-4505-BA18-4225AB90A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56EAA2-3948-4C63-A750-2939ECC3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topLeftCell="A3" zoomScale="70" zoomScaleNormal="70" workbookViewId="0">
      <selection activeCell="D27" sqref="D27"/>
    </sheetView>
  </sheetViews>
  <sheetFormatPr defaultColWidth="10.25" defaultRowHeight="13.8" x14ac:dyDescent="0.25"/>
  <cols>
    <col min="1" max="2" width="12.375" style="23" customWidth="1"/>
    <col min="3" max="3" width="37.25" style="23" customWidth="1"/>
    <col min="4" max="22" width="12.375" style="23" customWidth="1"/>
    <col min="23" max="25" width="10.25" style="23"/>
    <col min="26" max="26" width="10.25" style="23" customWidth="1"/>
    <col min="27" max="16384" width="10.25" style="23"/>
  </cols>
  <sheetData>
    <row r="1" spans="1:16" ht="19.5" customHeight="1" x14ac:dyDescent="0.25"/>
    <row r="2" spans="1:16" ht="19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9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9.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9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9.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19.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9.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9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24.6" x14ac:dyDescent="0.4">
      <c r="A10" s="24"/>
      <c r="B10" s="25"/>
      <c r="C10" s="26" t="s">
        <v>24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O10" s="25"/>
      <c r="P10" s="25"/>
    </row>
    <row r="11" spans="1:16" ht="19.5" customHeight="1" x14ac:dyDescent="0.25">
      <c r="A11" s="24"/>
      <c r="B11" s="25"/>
      <c r="C11" s="27"/>
      <c r="D11" s="28"/>
      <c r="E11" s="28"/>
      <c r="F11" s="28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9.5" customHeight="1" x14ac:dyDescent="0.25">
      <c r="A12" s="24"/>
      <c r="B12" s="29"/>
      <c r="C12" s="30" t="s">
        <v>2</v>
      </c>
      <c r="D12" s="25"/>
      <c r="E12" s="25"/>
      <c r="F12" s="29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9.5" customHeight="1" x14ac:dyDescent="0.25">
      <c r="A13" s="24"/>
      <c r="B13" s="29"/>
      <c r="C13" s="37" t="s">
        <v>23</v>
      </c>
      <c r="D13" s="38"/>
      <c r="E13" s="38"/>
      <c r="F13" s="39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9.5" customHeight="1" x14ac:dyDescent="0.25">
      <c r="A14" s="24"/>
      <c r="B14" s="29"/>
      <c r="C14" s="37"/>
      <c r="D14" s="38"/>
      <c r="E14" s="38"/>
      <c r="F14" s="39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9.5" customHeight="1" x14ac:dyDescent="0.25">
      <c r="A15" s="24"/>
      <c r="B15" s="29"/>
      <c r="C15" s="40"/>
      <c r="D15" s="41"/>
      <c r="E15" s="41"/>
      <c r="F15" s="42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9.5" customHeight="1" x14ac:dyDescent="0.25">
      <c r="A16" s="24"/>
      <c r="B16" s="25"/>
      <c r="C16" s="31"/>
      <c r="D16" s="31"/>
      <c r="E16" s="31"/>
      <c r="F16" s="31"/>
      <c r="G16" s="28"/>
      <c r="H16" s="28"/>
      <c r="I16" s="28"/>
      <c r="J16" s="28"/>
      <c r="K16" s="28"/>
      <c r="L16" s="28"/>
      <c r="M16" s="28"/>
      <c r="N16" s="28"/>
      <c r="O16" s="25"/>
      <c r="P16" s="25"/>
    </row>
    <row r="17" spans="1:16" ht="19.5" customHeight="1" x14ac:dyDescent="0.25">
      <c r="A17" s="24"/>
      <c r="B17" s="25"/>
      <c r="C17" s="32" t="s">
        <v>1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 t="s">
        <v>0</v>
      </c>
      <c r="O17" s="25"/>
      <c r="P17" s="25"/>
    </row>
    <row r="18" spans="1:16" ht="19.5" customHeight="1" x14ac:dyDescent="0.25">
      <c r="A18" s="24"/>
      <c r="B18" s="25"/>
      <c r="C18" s="32" t="s">
        <v>3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25"/>
      <c r="O18" s="25"/>
      <c r="P18" s="25"/>
    </row>
    <row r="19" spans="1:16" ht="19.5" customHeight="1" x14ac:dyDescent="0.25">
      <c r="A19" s="24"/>
      <c r="B19" s="25"/>
      <c r="C19" s="3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25"/>
      <c r="O19" s="25"/>
      <c r="P19" s="25"/>
    </row>
    <row r="20" spans="1:16" ht="19.5" customHeight="1" x14ac:dyDescent="0.25">
      <c r="A20" s="24"/>
      <c r="B20" s="25"/>
      <c r="C20" s="32" t="s">
        <v>26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25"/>
      <c r="O20" s="25"/>
      <c r="P20" s="25"/>
    </row>
    <row r="21" spans="1:16" ht="19.5" customHeight="1" x14ac:dyDescent="0.25">
      <c r="A21" s="24"/>
      <c r="B21" s="25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25"/>
      <c r="O21" s="25"/>
      <c r="P21" s="25"/>
    </row>
    <row r="22" spans="1:16" ht="19.5" customHeight="1" x14ac:dyDescent="0.25">
      <c r="A22" s="24"/>
      <c r="B22" s="2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25"/>
      <c r="O22" s="25"/>
      <c r="P22" s="25"/>
    </row>
    <row r="23" spans="1:16" ht="19.5" customHeight="1" x14ac:dyDescent="0.25">
      <c r="A23" s="24"/>
      <c r="B23" s="2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25"/>
      <c r="O23" s="25"/>
      <c r="P23" s="25"/>
    </row>
    <row r="24" spans="1:16" ht="19.5" customHeight="1" x14ac:dyDescent="0.4">
      <c r="A24" s="24"/>
      <c r="B24" s="25"/>
      <c r="C24" s="36" t="s">
        <v>25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25"/>
      <c r="O24" s="25"/>
      <c r="P24" s="25"/>
    </row>
    <row r="25" spans="1:16" ht="19.5" customHeight="1" x14ac:dyDescent="0.25">
      <c r="A25" s="24"/>
      <c r="B25" s="2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25"/>
      <c r="O25" s="25"/>
      <c r="P25" s="25"/>
    </row>
    <row r="26" spans="1:16" ht="19.5" customHeight="1" x14ac:dyDescent="0.25">
      <c r="A26" s="24"/>
      <c r="B26" s="2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25"/>
      <c r="O26" s="25"/>
      <c r="P26" s="25"/>
    </row>
    <row r="27" spans="1:16" ht="19.5" customHeight="1" x14ac:dyDescent="0.25">
      <c r="A27" s="24"/>
      <c r="B27" s="24"/>
      <c r="C27" s="24"/>
      <c r="D27" s="24"/>
      <c r="E27" s="24"/>
      <c r="F27" s="24"/>
      <c r="G27" s="35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9.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23" customFormat="1" ht="19.5" customHeight="1" x14ac:dyDescent="0.25"/>
    <row r="34" s="23" customFormat="1" ht="19.5" customHeight="1" x14ac:dyDescent="0.25"/>
    <row r="35" s="23" customFormat="1" ht="19.5" customHeight="1" x14ac:dyDescent="0.25"/>
    <row r="36" s="23" customFormat="1" ht="19.5" customHeight="1" x14ac:dyDescent="0.25"/>
    <row r="37" s="23" customFormat="1" ht="19.5" customHeight="1" x14ac:dyDescent="0.25"/>
    <row r="38" s="23" customFormat="1" ht="19.5" customHeight="1" x14ac:dyDescent="0.25"/>
    <row r="39" s="23" customFormat="1" ht="19.5" customHeight="1" x14ac:dyDescent="0.25"/>
    <row r="40" s="23" customFormat="1" ht="19.5" customHeight="1" x14ac:dyDescent="0.25"/>
    <row r="41" s="23" customFormat="1" ht="19.5" customHeight="1" x14ac:dyDescent="0.25"/>
    <row r="42" s="23" customFormat="1" ht="19.5" customHeight="1" x14ac:dyDescent="0.25"/>
    <row r="43" s="23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A6F-37D2-4DA4-B2E0-DA6F9C7F9EB5}">
  <dimension ref="B1:M33"/>
  <sheetViews>
    <sheetView workbookViewId="0">
      <selection activeCell="C23" sqref="C23"/>
    </sheetView>
  </sheetViews>
  <sheetFormatPr defaultRowHeight="11.4" x14ac:dyDescent="0.2"/>
  <cols>
    <col min="1" max="1" width="1.875" style="6" customWidth="1"/>
    <col min="2" max="2" width="39" style="6" customWidth="1"/>
    <col min="3" max="3" width="16.125" style="6" customWidth="1"/>
    <col min="4" max="4" width="10.25" style="6" customWidth="1"/>
    <col min="5" max="5" width="9.5" style="6" customWidth="1"/>
    <col min="6" max="9" width="11.875" style="6" customWidth="1"/>
    <col min="10" max="10" width="11.875" style="6" bestFit="1" customWidth="1"/>
    <col min="11" max="11" width="8.875" style="6" bestFit="1" customWidth="1"/>
    <col min="12" max="12" width="8.875" style="6" customWidth="1"/>
    <col min="13" max="13" width="8.625" style="6" customWidth="1"/>
    <col min="14" max="16384" width="9" style="6"/>
  </cols>
  <sheetData>
    <row r="1" spans="2:13" ht="13.2" customHeight="1" x14ac:dyDescent="0.2">
      <c r="B1" s="5" t="s">
        <v>21</v>
      </c>
      <c r="E1" s="8"/>
      <c r="F1" s="9"/>
      <c r="G1" s="8"/>
      <c r="J1" s="10"/>
      <c r="L1" s="10"/>
      <c r="M1" s="8"/>
    </row>
    <row r="2" spans="2:13" ht="12.75" customHeight="1" x14ac:dyDescent="0.2"/>
    <row r="3" spans="2:13" ht="12" thickBot="1" x14ac:dyDescent="0.25">
      <c r="B3" s="1" t="s">
        <v>6</v>
      </c>
      <c r="C3" s="2"/>
      <c r="D3" s="20"/>
      <c r="E3" s="20"/>
      <c r="F3" s="21"/>
      <c r="G3" s="20"/>
      <c r="H3" s="7"/>
      <c r="I3" s="7"/>
      <c r="J3" s="7"/>
      <c r="K3" s="7"/>
    </row>
    <row r="4" spans="2:13" ht="12" thickTop="1" x14ac:dyDescent="0.2">
      <c r="B4" s="3" t="s">
        <v>7</v>
      </c>
      <c r="C4" s="12">
        <v>1000000</v>
      </c>
      <c r="F4" s="7"/>
      <c r="H4" s="7"/>
      <c r="I4" s="7"/>
      <c r="J4" s="7"/>
      <c r="K4" s="7"/>
    </row>
    <row r="5" spans="2:13" x14ac:dyDescent="0.2">
      <c r="B5" s="3" t="s">
        <v>8</v>
      </c>
      <c r="C5" s="12">
        <v>1050000</v>
      </c>
      <c r="F5" s="7"/>
      <c r="H5" s="7"/>
      <c r="I5" s="7"/>
      <c r="J5" s="7"/>
      <c r="K5" s="7"/>
    </row>
    <row r="6" spans="2:13" x14ac:dyDescent="0.2">
      <c r="B6" s="3" t="s">
        <v>10</v>
      </c>
      <c r="C6" s="4" t="s">
        <v>14</v>
      </c>
      <c r="F6" s="7"/>
      <c r="H6" s="7"/>
      <c r="I6" s="7"/>
      <c r="J6" s="7"/>
      <c r="K6" s="7"/>
    </row>
    <row r="7" spans="2:13" x14ac:dyDescent="0.2">
      <c r="B7" s="3" t="s">
        <v>11</v>
      </c>
      <c r="C7" s="4">
        <v>0.05</v>
      </c>
      <c r="F7" s="7"/>
      <c r="H7" s="7"/>
      <c r="I7" s="7"/>
      <c r="J7" s="7"/>
      <c r="K7" s="7"/>
    </row>
    <row r="8" spans="2:13" x14ac:dyDescent="0.2">
      <c r="B8" s="3" t="s">
        <v>12</v>
      </c>
      <c r="C8" s="11">
        <v>5</v>
      </c>
      <c r="F8" s="7"/>
      <c r="H8" s="7"/>
      <c r="I8" s="7"/>
      <c r="J8" s="7"/>
      <c r="K8" s="7"/>
    </row>
    <row r="9" spans="2:13" x14ac:dyDescent="0.2">
      <c r="B9" s="3"/>
      <c r="C9" s="4"/>
      <c r="F9" s="7"/>
      <c r="H9" s="7"/>
      <c r="I9" s="7"/>
      <c r="J9" s="7"/>
      <c r="K9" s="7"/>
    </row>
    <row r="10" spans="2:13" x14ac:dyDescent="0.2">
      <c r="B10" s="3"/>
      <c r="C10" s="4"/>
      <c r="F10" s="7"/>
      <c r="H10" s="7"/>
      <c r="I10" s="7"/>
      <c r="J10" s="7"/>
      <c r="K10" s="7"/>
    </row>
    <row r="11" spans="2:13" ht="12" thickBot="1" x14ac:dyDescent="0.25">
      <c r="B11" s="1" t="s">
        <v>22</v>
      </c>
      <c r="C11" s="2"/>
      <c r="D11" s="20"/>
      <c r="E11" s="20"/>
      <c r="F11" s="21"/>
      <c r="G11" s="20"/>
      <c r="H11" s="7"/>
      <c r="I11" s="7"/>
      <c r="J11" s="7"/>
      <c r="K11" s="7"/>
    </row>
    <row r="12" spans="2:13" ht="12" thickTop="1" x14ac:dyDescent="0.2">
      <c r="B12" s="3"/>
      <c r="C12" s="22"/>
      <c r="F12" s="7"/>
      <c r="H12" s="7"/>
      <c r="I12" s="7"/>
      <c r="J12" s="7"/>
      <c r="K12" s="7"/>
    </row>
    <row r="13" spans="2:13" x14ac:dyDescent="0.2">
      <c r="B13" s="3"/>
      <c r="C13" s="4"/>
      <c r="F13" s="7"/>
      <c r="H13" s="7"/>
      <c r="I13" s="7"/>
      <c r="J13" s="7"/>
      <c r="K13" s="7"/>
    </row>
    <row r="14" spans="2:13" x14ac:dyDescent="0.2">
      <c r="B14" s="6" t="s">
        <v>4</v>
      </c>
      <c r="C14" s="4"/>
      <c r="F14" s="7"/>
      <c r="H14" s="7"/>
      <c r="I14" s="7"/>
      <c r="J14" s="7"/>
      <c r="K14" s="7"/>
    </row>
    <row r="15" spans="2:13" x14ac:dyDescent="0.2">
      <c r="F15" s="7"/>
      <c r="H15" s="7"/>
      <c r="I15" s="7"/>
      <c r="J15" s="7"/>
      <c r="K15" s="7"/>
    </row>
    <row r="16" spans="2:13" x14ac:dyDescent="0.2">
      <c r="B16" s="3" t="s">
        <v>9</v>
      </c>
      <c r="C16" s="13" cm="1">
        <f t="array" ref="C16">_xlfn.IFS(C6="Monthly",12,C6="Quarterly",4,C6="Bi-annual",2,C6="Annual",1)</f>
        <v>2</v>
      </c>
      <c r="F16" s="7"/>
      <c r="H16" s="7"/>
      <c r="I16" s="7"/>
      <c r="J16" s="7"/>
      <c r="K16" s="7"/>
    </row>
    <row r="17" spans="2:11" x14ac:dyDescent="0.2">
      <c r="B17" s="3" t="s">
        <v>15</v>
      </c>
      <c r="C17" s="14">
        <f>(C4*C7)/C16</f>
        <v>25000</v>
      </c>
      <c r="F17" s="7"/>
      <c r="H17" s="7"/>
      <c r="I17" s="7"/>
      <c r="J17" s="7"/>
      <c r="K17" s="7"/>
    </row>
    <row r="18" spans="2:11" x14ac:dyDescent="0.2">
      <c r="B18" s="3"/>
      <c r="C18" s="16"/>
      <c r="F18" s="7"/>
      <c r="H18" s="7"/>
      <c r="I18" s="7"/>
      <c r="J18" s="7"/>
      <c r="K18" s="7"/>
    </row>
    <row r="19" spans="2:11" x14ac:dyDescent="0.2">
      <c r="B19" s="3"/>
      <c r="C19" s="16"/>
      <c r="F19" s="7"/>
      <c r="H19" s="7"/>
      <c r="I19" s="7"/>
      <c r="J19" s="7"/>
      <c r="K19" s="7"/>
    </row>
    <row r="20" spans="2:11" x14ac:dyDescent="0.2">
      <c r="B20" s="6" t="s">
        <v>13</v>
      </c>
      <c r="C20" s="17">
        <f>RATE(C8*C16,C17,-C5,C4,0)</f>
        <v>1.9449688543194704E-2</v>
      </c>
      <c r="E20" s="6" t="str">
        <f ca="1">_xlfn.FORMULATEXT(C20)</f>
        <v>=RATE(C8*C16,C17,-C5,C4,0)</v>
      </c>
      <c r="F20" s="7"/>
      <c r="H20" s="7"/>
      <c r="I20" s="7"/>
      <c r="J20" s="7"/>
      <c r="K20" s="7"/>
    </row>
    <row r="21" spans="2:11" x14ac:dyDescent="0.2">
      <c r="B21" s="6" t="s">
        <v>16</v>
      </c>
      <c r="C21" s="17">
        <f>C20*C16</f>
        <v>3.8899377086389408E-2</v>
      </c>
      <c r="E21" s="6" t="str">
        <f ca="1">_xlfn.FORMULATEXT(C21)</f>
        <v>=C20*C16</v>
      </c>
      <c r="F21" s="7"/>
      <c r="H21" s="7"/>
      <c r="I21" s="7"/>
      <c r="J21" s="7"/>
      <c r="K21" s="7"/>
    </row>
    <row r="22" spans="2:11" x14ac:dyDescent="0.2">
      <c r="C22" s="13"/>
      <c r="F22" s="7"/>
      <c r="H22" s="7"/>
      <c r="I22" s="7"/>
      <c r="J22" s="7"/>
      <c r="K22" s="7"/>
    </row>
    <row r="23" spans="2:11" x14ac:dyDescent="0.2">
      <c r="C23" s="13"/>
      <c r="F23" s="7"/>
      <c r="H23" s="7"/>
      <c r="I23" s="7"/>
      <c r="J23" s="7"/>
      <c r="K23" s="7"/>
    </row>
    <row r="24" spans="2:11" x14ac:dyDescent="0.2">
      <c r="C24" s="13"/>
    </row>
    <row r="25" spans="2:11" x14ac:dyDescent="0.2">
      <c r="B25" s="6" t="s">
        <v>5</v>
      </c>
      <c r="C25" s="13"/>
    </row>
    <row r="26" spans="2:11" x14ac:dyDescent="0.2">
      <c r="C26" s="13"/>
    </row>
    <row r="27" spans="2:11" x14ac:dyDescent="0.2">
      <c r="B27" s="6" t="s">
        <v>18</v>
      </c>
      <c r="C27" s="18">
        <v>44562</v>
      </c>
    </row>
    <row r="28" spans="2:11" x14ac:dyDescent="0.2">
      <c r="B28" s="6" t="s">
        <v>17</v>
      </c>
      <c r="C28" s="18">
        <v>46388</v>
      </c>
    </row>
    <row r="29" spans="2:11" x14ac:dyDescent="0.2">
      <c r="B29" s="6" t="s">
        <v>19</v>
      </c>
      <c r="C29" s="19">
        <f>C5/10000</f>
        <v>105</v>
      </c>
    </row>
    <row r="30" spans="2:11" x14ac:dyDescent="0.2">
      <c r="B30" s="6" t="s">
        <v>20</v>
      </c>
      <c r="C30" s="19">
        <f>C4/10000</f>
        <v>100</v>
      </c>
    </row>
    <row r="31" spans="2:11" x14ac:dyDescent="0.2">
      <c r="C31" s="13"/>
    </row>
    <row r="32" spans="2:11" x14ac:dyDescent="0.2">
      <c r="B32" s="6" t="s">
        <v>13</v>
      </c>
      <c r="C32" s="17">
        <f>YIELD(C27,C28,C7,C29,C30,C16)</f>
        <v>3.8899377086389436E-2</v>
      </c>
      <c r="E32" s="6" t="str">
        <f ca="1">_xlfn.FORMULATEXT(C32)</f>
        <v>=YIELD(C27,C28,C7,C29,C30,C16)</v>
      </c>
    </row>
    <row r="33" spans="3:3" x14ac:dyDescent="0.2">
      <c r="C33" s="15"/>
    </row>
  </sheetData>
  <dataValidations disablePrompts="1" count="1">
    <dataValidation type="list" allowBlank="1" showInputMessage="1" showErrorMessage="1" sqref="C6" xr:uid="{7A166FE5-58BC-419E-B641-8E76ECB75485}">
      <formula1>"Monthly,Quarterly,Bi-annual,Annual"</formula1>
    </dataValidation>
  </dataValidations>
  <printOptions gridLines="1"/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03B4-383F-474E-8172-32419709A1EB}">
  <dimension ref="A1"/>
  <sheetViews>
    <sheetView tabSelected="1" workbookViewId="0">
      <selection activeCell="B34" sqref="B34"/>
    </sheetView>
  </sheetViews>
  <sheetFormatPr defaultRowHeight="13.8" x14ac:dyDescent="0.25"/>
  <cols>
    <col min="1" max="16384" width="9" style="43"/>
  </cols>
  <sheetData>
    <row r="1" s="43" customForma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Cost of Debt</vt:lpstr>
      <vt:lpstr>Save 60%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Dragostina  Slavova</cp:lastModifiedBy>
  <dcterms:created xsi:type="dcterms:W3CDTF">2017-08-22T21:42:52Z</dcterms:created>
  <dcterms:modified xsi:type="dcterms:W3CDTF">2023-03-31T08:22:14Z</dcterms:modified>
</cp:coreProperties>
</file>