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214" documentId="14_{7FE597EF-3270-4E53-B803-DF2786BCB24D}" xr6:coauthVersionLast="47" xr6:coauthVersionMax="47" xr10:uidLastSave="{1F8D00C9-9956-4CBB-9163-F272225B11A7}"/>
  <bookViews>
    <workbookView xWindow="11520" yWindow="0" windowWidth="11520" windowHeight="12360" firstSheet="2" activeTab="2" xr2:uid="{00000000-000D-0000-FFFF-FFFF00000000}"/>
  </bookViews>
  <sheets>
    <sheet name="Cover Page" sheetId="2" r:id="rId1"/>
    <sheet name="Semi-variance and semi dev.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41" i="1"/>
  <c r="H6" i="1"/>
  <c r="H5" i="1"/>
  <c r="B1" i="1" l="1"/>
  <c r="B2" i="1" l="1"/>
  <c r="C7" i="1" l="1"/>
  <c r="C29" i="1"/>
  <c r="C28" i="1"/>
  <c r="C15" i="1"/>
  <c r="C26" i="1"/>
  <c r="C30" i="1"/>
  <c r="C18" i="1"/>
  <c r="C9" i="1"/>
  <c r="C14" i="1"/>
  <c r="C23" i="1"/>
  <c r="C24" i="1"/>
  <c r="C12" i="1"/>
  <c r="C13" i="1"/>
  <c r="C20" i="1"/>
  <c r="C21" i="1"/>
  <c r="C31" i="1"/>
  <c r="C8" i="1"/>
  <c r="C33" i="1"/>
  <c r="C27" i="1"/>
  <c r="C34" i="1"/>
  <c r="C19" i="1"/>
  <c r="C32" i="1"/>
  <c r="C22" i="1"/>
  <c r="C6" i="1"/>
  <c r="C10" i="1"/>
  <c r="C17" i="1"/>
  <c r="C16" i="1"/>
  <c r="C25" i="1"/>
  <c r="C5" i="1"/>
  <c r="C11" i="1"/>
  <c r="D21" i="1" l="1"/>
  <c r="D32" i="1"/>
  <c r="D33" i="1"/>
  <c r="D30" i="1"/>
  <c r="D28" i="1"/>
  <c r="K5" i="1"/>
  <c r="D26" i="1" s="1"/>
  <c r="K6" i="1"/>
  <c r="D20" i="1"/>
  <c r="D29" i="1"/>
  <c r="D7" i="1"/>
  <c r="D12" i="1"/>
  <c r="D5" i="1" l="1"/>
  <c r="D17" i="1"/>
  <c r="D27" i="1"/>
  <c r="D34" i="1"/>
  <c r="D24" i="1"/>
  <c r="D22" i="1"/>
  <c r="D35" i="1" l="1"/>
  <c r="D36" i="1" s="1"/>
  <c r="D37" i="1" s="1"/>
</calcChain>
</file>

<file path=xl/sharedStrings.xml><?xml version="1.0" encoding="utf-8"?>
<sst xmlns="http://schemas.openxmlformats.org/spreadsheetml/2006/main" count="23" uniqueCount="20">
  <si>
    <t>Strictly Confidential</t>
  </si>
  <si>
    <t>This Excel model is for educational purposes only.</t>
  </si>
  <si>
    <t>Description</t>
  </si>
  <si>
    <t>All content is Copyright material of 365 Financial Analyst ®</t>
  </si>
  <si>
    <t>Dataset 1</t>
  </si>
  <si>
    <t>MEAN</t>
  </si>
  <si>
    <t>Sum</t>
  </si>
  <si>
    <t>(xi-mean)^2</t>
  </si>
  <si>
    <t>Observations (n)</t>
  </si>
  <si>
    <t>Variance</t>
  </si>
  <si>
    <t>Standard deviation</t>
  </si>
  <si>
    <t>Automatic calculation</t>
  </si>
  <si>
    <t>Variance Population:</t>
  </si>
  <si>
    <t>Standard Deviation Population:</t>
  </si>
  <si>
    <t>Dataset 2
xi&lt;mean?</t>
  </si>
  <si>
    <t>Dataset 2</t>
  </si>
  <si>
    <t>SEMI-VARIANCE AND SEMI DEVIATION</t>
  </si>
  <si>
    <t>The semi-variance is the average of the squared deviations of values that are less than the mean.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</si>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</sst>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48">
    <xf numFmtId="0" fontId="0" fillId="0" borderId="0" xfId="0"/>
    <xf numFmtId="0" fontId="4" fillId="2" borderId="0" xfId="2" applyFont="1" applyFill="1"/>
    <xf numFmtId="0" fontId="13" fillId="2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5" fillId="2" borderId="0" xfId="2" applyFont="1" applyFill="1" applyProtection="1">
      <protection locked="0"/>
    </xf>
    <xf numFmtId="0" fontId="5" fillId="2" borderId="0" xfId="2" applyFont="1" applyFill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2" borderId="0" xfId="2" applyFont="1" applyFill="1"/>
    <xf numFmtId="0" fontId="12" fillId="2" borderId="0" xfId="0" applyFont="1" applyFill="1"/>
    <xf numFmtId="2" fontId="16" fillId="2" borderId="0" xfId="0" applyNumberFormat="1" applyFont="1" applyFill="1"/>
    <xf numFmtId="0" fontId="19" fillId="2" borderId="0" xfId="0" applyFont="1" applyFill="1"/>
    <xf numFmtId="0" fontId="19" fillId="2" borderId="7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64" fontId="16" fillId="0" borderId="0" xfId="0" applyNumberFormat="1" applyFont="1"/>
    <xf numFmtId="164" fontId="16" fillId="2" borderId="0" xfId="0" applyNumberFormat="1" applyFont="1" applyFill="1"/>
    <xf numFmtId="0" fontId="19" fillId="2" borderId="0" xfId="0" applyFont="1" applyFill="1" applyAlignment="1">
      <alignment horizontal="left"/>
    </xf>
    <xf numFmtId="0" fontId="17" fillId="0" borderId="8" xfId="0" applyFont="1" applyBorder="1"/>
    <xf numFmtId="164" fontId="17" fillId="0" borderId="8" xfId="0" applyNumberFormat="1" applyFont="1" applyBorder="1"/>
    <xf numFmtId="0" fontId="15" fillId="3" borderId="0" xfId="0" applyFont="1" applyFill="1"/>
    <xf numFmtId="0" fontId="5" fillId="3" borderId="0" xfId="0" applyFont="1" applyFill="1"/>
    <xf numFmtId="164" fontId="15" fillId="3" borderId="0" xfId="0" applyNumberFormat="1" applyFont="1" applyFill="1"/>
    <xf numFmtId="0" fontId="19" fillId="2" borderId="0" xfId="2" applyFont="1" applyFill="1"/>
    <xf numFmtId="0" fontId="19" fillId="2" borderId="7" xfId="0" applyFont="1" applyFill="1" applyBorder="1" applyAlignment="1">
      <alignment horizontal="left" wrapText="1"/>
    </xf>
    <xf numFmtId="0" fontId="7" fillId="4" borderId="0" xfId="2" applyFont="1" applyFill="1"/>
    <xf numFmtId="0" fontId="8" fillId="4" borderId="0" xfId="2" applyFont="1" applyFill="1"/>
    <xf numFmtId="0" fontId="4" fillId="4" borderId="0" xfId="2" applyFont="1" applyFill="1"/>
    <xf numFmtId="0" fontId="9" fillId="4" borderId="0" xfId="2" applyFont="1" applyFill="1" applyProtection="1">
      <protection locked="0"/>
    </xf>
    <xf numFmtId="0" fontId="4" fillId="4" borderId="3" xfId="2" applyFont="1" applyFill="1" applyBorder="1" applyProtection="1">
      <protection locked="0"/>
    </xf>
    <xf numFmtId="0" fontId="4" fillId="4" borderId="3" xfId="2" applyFont="1" applyFill="1" applyBorder="1"/>
    <xf numFmtId="0" fontId="4" fillId="4" borderId="1" xfId="2" applyFont="1" applyFill="1" applyBorder="1"/>
    <xf numFmtId="0" fontId="10" fillId="4" borderId="0" xfId="2" applyFont="1" applyFill="1"/>
    <xf numFmtId="0" fontId="4" fillId="4" borderId="5" xfId="2" applyFont="1" applyFill="1" applyBorder="1"/>
    <xf numFmtId="0" fontId="5" fillId="4" borderId="0" xfId="2" applyFont="1" applyFill="1"/>
    <xf numFmtId="0" fontId="10" fillId="4" borderId="0" xfId="2" applyFont="1" applyFill="1" applyAlignment="1">
      <alignment horizontal="right"/>
    </xf>
    <xf numFmtId="0" fontId="6" fillId="4" borderId="0" xfId="3" applyFont="1" applyFill="1" applyBorder="1"/>
    <xf numFmtId="0" fontId="20" fillId="4" borderId="0" xfId="2" applyFont="1" applyFill="1"/>
    <xf numFmtId="0" fontId="4" fillId="4" borderId="6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0" fillId="4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BB4E40-A2E3-4979-B368-B626CDCE3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65B1BB-4470-43B1-9ACD-1CA2436F7214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CD7738-A706-469A-B2F6-5C9273B6275E}"/>
            </a:ext>
          </a:extLst>
        </xdr:cNvPr>
        <xdr:cNvSpPr/>
      </xdr:nvSpPr>
      <xdr:spPr>
        <a:xfrm>
          <a:off x="1556659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F05C8-7E9C-4B88-B332-BB396A6F4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5" zoomScale="70" zoomScaleNormal="70" workbookViewId="0">
      <selection activeCell="A25" sqref="A25"/>
    </sheetView>
  </sheetViews>
  <sheetFormatPr defaultColWidth="10.125" defaultRowHeight="13.8" x14ac:dyDescent="0.25"/>
  <cols>
    <col min="1" max="2" width="12.375" style="28" customWidth="1"/>
    <col min="3" max="3" width="37.125" style="28" customWidth="1"/>
    <col min="4" max="22" width="12.375" style="28" customWidth="1"/>
    <col min="23" max="25" width="10.125" style="28"/>
    <col min="26" max="26" width="10.125" style="28" customWidth="1"/>
    <col min="27" max="16384" width="10.125" style="28"/>
  </cols>
  <sheetData>
    <row r="1" spans="1:16" ht="19.5" customHeight="1" x14ac:dyDescent="0.25"/>
    <row r="2" spans="1:16" ht="19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9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9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9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9.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9.5" customHeight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9.5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24.6" x14ac:dyDescent="0.4">
      <c r="A10" s="29"/>
      <c r="B10" s="30"/>
      <c r="C10" s="31" t="s">
        <v>16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0"/>
      <c r="P10" s="30"/>
    </row>
    <row r="11" spans="1:16" ht="19.5" customHeight="1" x14ac:dyDescent="0.25">
      <c r="A11" s="29"/>
      <c r="B11" s="30"/>
      <c r="C11" s="32"/>
      <c r="D11" s="33"/>
      <c r="E11" s="33"/>
      <c r="F11" s="33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9.5" customHeight="1" x14ac:dyDescent="0.25">
      <c r="A12" s="29"/>
      <c r="B12" s="34"/>
      <c r="C12" s="35" t="s">
        <v>2</v>
      </c>
      <c r="D12" s="30"/>
      <c r="E12" s="30"/>
      <c r="F12" s="34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9.5" customHeight="1" x14ac:dyDescent="0.25">
      <c r="A13" s="29"/>
      <c r="B13" s="34"/>
      <c r="C13" s="41" t="s">
        <v>17</v>
      </c>
      <c r="D13" s="42"/>
      <c r="E13" s="42"/>
      <c r="F13" s="43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9.5" customHeight="1" x14ac:dyDescent="0.25">
      <c r="A14" s="29"/>
      <c r="B14" s="34"/>
      <c r="C14" s="41"/>
      <c r="D14" s="42"/>
      <c r="E14" s="42"/>
      <c r="F14" s="43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80.25" customHeight="1" x14ac:dyDescent="0.25">
      <c r="A15" s="29"/>
      <c r="B15" s="34"/>
      <c r="C15" s="44"/>
      <c r="D15" s="45"/>
      <c r="E15" s="45"/>
      <c r="F15" s="46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9.5" customHeight="1" x14ac:dyDescent="0.25">
      <c r="A16" s="29"/>
      <c r="B16" s="30"/>
      <c r="C16" s="36"/>
      <c r="D16" s="36"/>
      <c r="E16" s="36"/>
      <c r="F16" s="36"/>
      <c r="G16" s="33"/>
      <c r="H16" s="33"/>
      <c r="I16" s="33"/>
      <c r="J16" s="33"/>
      <c r="K16" s="33"/>
      <c r="L16" s="33"/>
      <c r="M16" s="33"/>
      <c r="N16" s="33"/>
      <c r="O16" s="30"/>
      <c r="P16" s="30"/>
    </row>
    <row r="17" spans="1:16" ht="19.5" customHeight="1" x14ac:dyDescent="0.25">
      <c r="A17" s="29"/>
      <c r="B17" s="30"/>
      <c r="C17" s="37" t="s">
        <v>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 t="s">
        <v>0</v>
      </c>
      <c r="O17" s="30"/>
      <c r="P17" s="30"/>
    </row>
    <row r="18" spans="1:16" ht="19.5" customHeight="1" x14ac:dyDescent="0.25">
      <c r="A18" s="29"/>
      <c r="B18" s="30"/>
      <c r="C18" s="37" t="s">
        <v>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0"/>
      <c r="O18" s="30"/>
      <c r="P18" s="30"/>
    </row>
    <row r="19" spans="1:16" ht="19.5" customHeight="1" x14ac:dyDescent="0.25">
      <c r="A19" s="29"/>
      <c r="B19" s="30"/>
      <c r="C19" s="3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0"/>
      <c r="O19" s="30"/>
      <c r="P19" s="30"/>
    </row>
    <row r="20" spans="1:16" ht="19.5" customHeight="1" x14ac:dyDescent="0.25">
      <c r="A20" s="29"/>
      <c r="B20" s="30"/>
      <c r="C20" s="37" t="s">
        <v>19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0"/>
      <c r="O20" s="30"/>
      <c r="P20" s="30"/>
    </row>
    <row r="21" spans="1:16" ht="19.5" customHeight="1" x14ac:dyDescent="0.25">
      <c r="A21" s="29"/>
      <c r="B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0"/>
      <c r="O21" s="30"/>
      <c r="P21" s="30"/>
    </row>
    <row r="22" spans="1:16" ht="19.5" customHeight="1" x14ac:dyDescent="0.25">
      <c r="A22" s="29"/>
      <c r="B22" s="3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0"/>
      <c r="O22" s="30"/>
      <c r="P22" s="30"/>
    </row>
    <row r="23" spans="1:16" ht="19.5" customHeight="1" x14ac:dyDescent="0.25">
      <c r="A23" s="29"/>
      <c r="B23" s="3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  <c r="O23" s="30"/>
      <c r="P23" s="30"/>
    </row>
    <row r="24" spans="1:16" ht="19.5" customHeight="1" x14ac:dyDescent="0.4">
      <c r="A24" s="29"/>
      <c r="B24" s="30"/>
      <c r="C24" s="40" t="s">
        <v>18</v>
      </c>
      <c r="E24" s="37"/>
      <c r="F24" s="37"/>
      <c r="G24" s="37"/>
      <c r="H24" s="37"/>
      <c r="I24" s="37"/>
      <c r="J24" s="37"/>
      <c r="K24" s="37"/>
      <c r="L24" s="37"/>
      <c r="M24" s="37"/>
      <c r="N24" s="30"/>
      <c r="O24" s="30"/>
      <c r="P24" s="30"/>
    </row>
    <row r="25" spans="1:16" ht="19.5" customHeight="1" x14ac:dyDescent="0.25">
      <c r="A25" s="29"/>
      <c r="B25" s="30"/>
      <c r="E25" s="37"/>
      <c r="F25" s="37"/>
      <c r="G25" s="37"/>
      <c r="H25" s="37"/>
      <c r="I25" s="37"/>
      <c r="J25" s="37"/>
      <c r="K25" s="37"/>
      <c r="L25" s="37"/>
      <c r="M25" s="37"/>
      <c r="N25" s="30"/>
      <c r="O25" s="30"/>
      <c r="P25" s="30"/>
    </row>
    <row r="26" spans="1:16" ht="19.5" customHeight="1" x14ac:dyDescent="0.25">
      <c r="A26" s="29"/>
      <c r="B26" s="30"/>
      <c r="E26" s="37"/>
      <c r="F26" s="37"/>
      <c r="G26" s="37"/>
      <c r="H26" s="37"/>
      <c r="I26" s="37"/>
      <c r="J26" s="37"/>
      <c r="K26" s="37"/>
      <c r="L26" s="37"/>
      <c r="M26" s="37"/>
      <c r="N26" s="30"/>
      <c r="O26" s="30"/>
      <c r="P26" s="30"/>
    </row>
    <row r="27" spans="1:16" ht="19.5" customHeight="1" x14ac:dyDescent="0.25">
      <c r="A27" s="29"/>
      <c r="B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9.5" customHeight="1" x14ac:dyDescent="0.25">
      <c r="A28" s="29"/>
      <c r="B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8" customFormat="1" ht="19.5" customHeight="1" x14ac:dyDescent="0.25"/>
    <row r="34" s="28" customFormat="1" ht="19.5" customHeight="1" x14ac:dyDescent="0.25"/>
    <row r="35" s="28" customFormat="1" ht="19.5" customHeight="1" x14ac:dyDescent="0.25"/>
    <row r="36" s="28" customFormat="1" ht="19.5" customHeight="1" x14ac:dyDescent="0.25"/>
    <row r="37" s="28" customFormat="1" ht="19.5" customHeight="1" x14ac:dyDescent="0.25"/>
    <row r="38" s="28" customFormat="1" ht="19.5" customHeight="1" x14ac:dyDescent="0.25"/>
    <row r="39" s="28" customFormat="1" ht="19.5" customHeight="1" x14ac:dyDescent="0.25"/>
    <row r="40" s="28" customFormat="1" ht="19.5" customHeight="1" x14ac:dyDescent="0.25"/>
    <row r="41" s="28" customFormat="1" ht="19.5" customHeight="1" x14ac:dyDescent="0.25"/>
    <row r="42" s="28" customFormat="1" ht="19.5" customHeight="1" x14ac:dyDescent="0.25"/>
    <row r="43" s="28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1"/>
  <sheetViews>
    <sheetView showGridLines="0" zoomScaleNormal="100" workbookViewId="0"/>
  </sheetViews>
  <sheetFormatPr defaultColWidth="9.125" defaultRowHeight="11.4" x14ac:dyDescent="0.2"/>
  <cols>
    <col min="1" max="1" width="3.625" style="8" customWidth="1"/>
    <col min="2" max="2" width="14.75" style="8" customWidth="1"/>
    <col min="3" max="5" width="13.625" style="8" customWidth="1"/>
    <col min="6" max="6" width="12.125" style="8" customWidth="1"/>
    <col min="7" max="7" width="14" style="8" customWidth="1"/>
    <col min="8" max="9" width="11.625" style="8" customWidth="1"/>
    <col min="10" max="10" width="14.125" style="8" bestFit="1" customWidth="1"/>
    <col min="11" max="11" width="11.625" style="8" customWidth="1"/>
    <col min="12" max="16384" width="9.125" style="8"/>
  </cols>
  <sheetData>
    <row r="1" spans="2:19" s="3" customFormat="1" ht="15.6" x14ac:dyDescent="0.3">
      <c r="B1" s="12" t="str">
        <f>'Cover Page'!C10</f>
        <v>SEMI-VARIANCE AND SEMI DEVIATION</v>
      </c>
      <c r="C1" s="1"/>
      <c r="D1" s="1"/>
      <c r="E1" s="1"/>
      <c r="F1" s="1"/>
      <c r="G1" s="2"/>
      <c r="J1" s="4"/>
    </row>
    <row r="2" spans="2:19" ht="12" x14ac:dyDescent="0.25">
      <c r="B2" s="5" t="str">
        <f>'Cover Page'!C10</f>
        <v>SEMI-VARIANCE AND SEMI DEVIATION</v>
      </c>
      <c r="C2" s="6"/>
      <c r="D2" s="6"/>
      <c r="E2" s="6"/>
      <c r="F2" s="6"/>
      <c r="G2" s="7"/>
      <c r="J2" s="9"/>
    </row>
    <row r="3" spans="2:19" ht="12" x14ac:dyDescent="0.25">
      <c r="B3" s="11"/>
      <c r="C3" s="10"/>
      <c r="D3" s="10"/>
      <c r="E3" s="10"/>
      <c r="F3" s="11"/>
      <c r="G3" s="11"/>
    </row>
    <row r="4" spans="2:19" ht="24.6" thickBot="1" x14ac:dyDescent="0.3">
      <c r="B4" s="16" t="s">
        <v>4</v>
      </c>
      <c r="C4" s="27" t="s">
        <v>14</v>
      </c>
      <c r="D4" s="16" t="s">
        <v>7</v>
      </c>
      <c r="E4" s="20"/>
      <c r="F4" s="13"/>
      <c r="G4" s="16" t="s">
        <v>4</v>
      </c>
      <c r="H4" s="16"/>
      <c r="I4" s="7"/>
      <c r="J4" s="16" t="s">
        <v>15</v>
      </c>
      <c r="K4" s="16"/>
      <c r="L4" s="7"/>
      <c r="M4" s="7"/>
      <c r="N4" s="7"/>
      <c r="O4" s="13"/>
      <c r="P4" s="7"/>
      <c r="Q4" s="7"/>
      <c r="R4" s="7"/>
      <c r="S4" s="7"/>
    </row>
    <row r="5" spans="2:19" x14ac:dyDescent="0.2">
      <c r="B5" s="17">
        <v>212</v>
      </c>
      <c r="C5" s="19">
        <f>IF(B5&lt;$H$5,B5,"")</f>
        <v>212</v>
      </c>
      <c r="D5" s="19">
        <f>(C5-$K$5)^2</f>
        <v>2274.09765625</v>
      </c>
      <c r="E5" s="19"/>
      <c r="G5" s="18" t="s">
        <v>5</v>
      </c>
      <c r="H5" s="19">
        <f>AVERAGE(B5:B34)</f>
        <v>370.03333333333336</v>
      </c>
      <c r="I5" s="7"/>
      <c r="J5" s="18" t="s">
        <v>5</v>
      </c>
      <c r="K5" s="19">
        <f>AVERAGE(C5:C34)</f>
        <v>164.3125</v>
      </c>
      <c r="L5" s="7"/>
      <c r="M5" s="7"/>
      <c r="N5" s="7"/>
      <c r="O5" s="7"/>
      <c r="P5" s="7"/>
      <c r="Q5" s="7"/>
      <c r="R5" s="7"/>
      <c r="S5" s="7"/>
    </row>
    <row r="6" spans="2:19" ht="12" x14ac:dyDescent="0.25">
      <c r="B6" s="17">
        <v>869</v>
      </c>
      <c r="C6" s="19" t="str">
        <f t="shared" ref="C6:C34" si="0">IF(B6&lt;$H$5,B6,"")</f>
        <v/>
      </c>
      <c r="D6" s="19"/>
      <c r="E6" s="19"/>
      <c r="G6" s="19" t="s">
        <v>8</v>
      </c>
      <c r="H6" s="7">
        <f>COUNT(B5:B34)</f>
        <v>30</v>
      </c>
      <c r="I6" s="7"/>
      <c r="J6" s="19" t="s">
        <v>8</v>
      </c>
      <c r="K6" s="7">
        <f>COUNT(C5:C34)</f>
        <v>16</v>
      </c>
      <c r="L6" s="7"/>
      <c r="M6" s="7"/>
      <c r="N6" s="7"/>
      <c r="O6" s="15"/>
      <c r="P6" s="14"/>
      <c r="Q6" s="7"/>
      <c r="R6" s="7"/>
      <c r="S6" s="7"/>
    </row>
    <row r="7" spans="2:19" x14ac:dyDescent="0.2">
      <c r="B7" s="17">
        <v>220</v>
      </c>
      <c r="C7" s="19">
        <f t="shared" si="0"/>
        <v>220</v>
      </c>
      <c r="D7" s="19">
        <f>(C7-$K$5)^2</f>
        <v>3101.09765625</v>
      </c>
      <c r="E7" s="19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x14ac:dyDescent="0.2">
      <c r="B8" s="17">
        <v>654</v>
      </c>
      <c r="C8" s="19" t="str">
        <f t="shared" si="0"/>
        <v/>
      </c>
      <c r="D8" s="19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x14ac:dyDescent="0.2">
      <c r="B9" s="17">
        <v>511</v>
      </c>
      <c r="C9" s="19" t="str">
        <f t="shared" si="0"/>
        <v/>
      </c>
      <c r="D9" s="19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x14ac:dyDescent="0.2">
      <c r="B10" s="17">
        <v>624</v>
      </c>
      <c r="C10" s="19" t="str">
        <f t="shared" si="0"/>
        <v/>
      </c>
      <c r="D10" s="19"/>
      <c r="E10" s="1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x14ac:dyDescent="0.2">
      <c r="B11" s="17">
        <v>420</v>
      </c>
      <c r="C11" s="19" t="str">
        <f t="shared" si="0"/>
        <v/>
      </c>
      <c r="D11" s="19"/>
      <c r="E11" s="1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x14ac:dyDescent="0.2">
      <c r="B12" s="17">
        <v>121</v>
      </c>
      <c r="C12" s="19">
        <f t="shared" si="0"/>
        <v>121</v>
      </c>
      <c r="D12" s="19">
        <f>(C12-$K$5)^2</f>
        <v>1875.97265625</v>
      </c>
      <c r="E12" s="1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x14ac:dyDescent="0.2">
      <c r="B13" s="17">
        <v>428</v>
      </c>
      <c r="C13" s="19" t="str">
        <f t="shared" si="0"/>
        <v/>
      </c>
      <c r="D13" s="19"/>
      <c r="E13" s="19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x14ac:dyDescent="0.2">
      <c r="B14" s="17">
        <v>865</v>
      </c>
      <c r="C14" s="19" t="str">
        <f t="shared" si="0"/>
        <v/>
      </c>
      <c r="D14" s="19"/>
      <c r="E14" s="1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x14ac:dyDescent="0.2">
      <c r="B15" s="17">
        <v>799</v>
      </c>
      <c r="C15" s="19" t="str">
        <f t="shared" si="0"/>
        <v/>
      </c>
      <c r="D15" s="19"/>
      <c r="E15" s="1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x14ac:dyDescent="0.2">
      <c r="B16" s="17">
        <v>405</v>
      </c>
      <c r="C16" s="19" t="str">
        <f t="shared" si="0"/>
        <v/>
      </c>
      <c r="D16" s="19"/>
      <c r="E16" s="1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x14ac:dyDescent="0.2">
      <c r="B17" s="17">
        <v>230</v>
      </c>
      <c r="C17" s="19">
        <f t="shared" si="0"/>
        <v>230</v>
      </c>
      <c r="D17" s="19">
        <f>(C17-$K$5)^2</f>
        <v>4314.84765625</v>
      </c>
      <c r="E17" s="1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x14ac:dyDescent="0.2">
      <c r="B18" s="17">
        <v>670</v>
      </c>
      <c r="C18" s="19" t="str">
        <f t="shared" si="0"/>
        <v/>
      </c>
      <c r="D18" s="19"/>
      <c r="E18" s="1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x14ac:dyDescent="0.2">
      <c r="B19" s="17">
        <v>870</v>
      </c>
      <c r="C19" s="19" t="str">
        <f t="shared" si="0"/>
        <v/>
      </c>
      <c r="D19" s="19"/>
      <c r="E19" s="1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x14ac:dyDescent="0.2">
      <c r="B20" s="17">
        <v>366</v>
      </c>
      <c r="C20" s="19">
        <f t="shared" si="0"/>
        <v>366</v>
      </c>
      <c r="D20" s="19">
        <f>(C20-$K$5)^2</f>
        <v>40677.84765625</v>
      </c>
      <c r="E20" s="1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x14ac:dyDescent="0.2">
      <c r="B21" s="17">
        <v>99</v>
      </c>
      <c r="C21" s="19">
        <f t="shared" si="0"/>
        <v>99</v>
      </c>
      <c r="D21" s="19">
        <f>(C21-$K$5)^2</f>
        <v>4265.72265625</v>
      </c>
      <c r="E21" s="1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x14ac:dyDescent="0.2">
      <c r="B22" s="17">
        <v>55</v>
      </c>
      <c r="C22" s="19">
        <f t="shared" si="0"/>
        <v>55</v>
      </c>
      <c r="D22" s="19">
        <f>(C22-$K$5)^2</f>
        <v>11949.22265625</v>
      </c>
      <c r="E22" s="1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x14ac:dyDescent="0.2">
      <c r="B23" s="17">
        <v>489</v>
      </c>
      <c r="C23" s="19" t="str">
        <f t="shared" si="0"/>
        <v/>
      </c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x14ac:dyDescent="0.2">
      <c r="B24" s="17">
        <v>312</v>
      </c>
      <c r="C24" s="19">
        <f t="shared" si="0"/>
        <v>312</v>
      </c>
      <c r="D24" s="19">
        <f>(C24-$K$5)^2</f>
        <v>21811.59765625</v>
      </c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x14ac:dyDescent="0.2">
      <c r="B25" s="17">
        <v>493</v>
      </c>
      <c r="C25" s="19" t="str">
        <f t="shared" si="0"/>
        <v/>
      </c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x14ac:dyDescent="0.2">
      <c r="B26" s="17">
        <v>163</v>
      </c>
      <c r="C26" s="19">
        <f t="shared" si="0"/>
        <v>163</v>
      </c>
      <c r="D26" s="19">
        <f t="shared" ref="D26:D30" si="1">(C26-$K$5)^2</f>
        <v>1.72265625</v>
      </c>
      <c r="E26" s="1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x14ac:dyDescent="0.2">
      <c r="B27" s="17">
        <v>221</v>
      </c>
      <c r="C27" s="19">
        <f t="shared" si="0"/>
        <v>221</v>
      </c>
      <c r="D27" s="19">
        <f t="shared" si="1"/>
        <v>3213.47265625</v>
      </c>
      <c r="E27" s="1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x14ac:dyDescent="0.2">
      <c r="B28" s="17">
        <v>84</v>
      </c>
      <c r="C28" s="19">
        <f t="shared" si="0"/>
        <v>84</v>
      </c>
      <c r="D28" s="19">
        <f t="shared" si="1"/>
        <v>6450.09765625</v>
      </c>
      <c r="E28" s="1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x14ac:dyDescent="0.2">
      <c r="B29" s="17">
        <v>144</v>
      </c>
      <c r="C29" s="19">
        <f t="shared" si="0"/>
        <v>144</v>
      </c>
      <c r="D29" s="19">
        <f t="shared" si="1"/>
        <v>412.59765625</v>
      </c>
      <c r="E29" s="1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x14ac:dyDescent="0.2">
      <c r="B30" s="17">
        <v>48</v>
      </c>
      <c r="C30" s="19">
        <f t="shared" si="0"/>
        <v>48</v>
      </c>
      <c r="D30" s="19">
        <f t="shared" si="1"/>
        <v>13528.59765625</v>
      </c>
      <c r="E30" s="1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x14ac:dyDescent="0.2">
      <c r="B31" s="17">
        <v>375</v>
      </c>
      <c r="C31" s="19" t="str">
        <f t="shared" si="0"/>
        <v/>
      </c>
      <c r="D31" s="19"/>
      <c r="E31" s="1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x14ac:dyDescent="0.2">
      <c r="B32" s="17">
        <v>86</v>
      </c>
      <c r="C32" s="19">
        <f t="shared" si="0"/>
        <v>86</v>
      </c>
      <c r="D32" s="19">
        <f t="shared" ref="D32:D34" si="2">(C32-$K$5)^2</f>
        <v>6132.84765625</v>
      </c>
      <c r="E32" s="1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2">
      <c r="B33" s="17">
        <v>168</v>
      </c>
      <c r="C33" s="19">
        <f t="shared" si="0"/>
        <v>168</v>
      </c>
      <c r="D33" s="19">
        <f t="shared" si="2"/>
        <v>13.59765625</v>
      </c>
      <c r="E33" s="1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2">
      <c r="B34" s="17">
        <v>100</v>
      </c>
      <c r="C34" s="19">
        <f t="shared" si="0"/>
        <v>100</v>
      </c>
      <c r="D34" s="19">
        <f t="shared" si="2"/>
        <v>4136.09765625</v>
      </c>
      <c r="E34" s="1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12" x14ac:dyDescent="0.25">
      <c r="B35" s="21" t="s">
        <v>6</v>
      </c>
      <c r="C35" s="21"/>
      <c r="D35" s="22">
        <f>+SUM(D5:D34)</f>
        <v>124159.4375</v>
      </c>
    </row>
    <row r="36" spans="2:19" ht="12" x14ac:dyDescent="0.25">
      <c r="B36" s="23" t="s">
        <v>9</v>
      </c>
      <c r="C36" s="24"/>
      <c r="D36" s="25">
        <f>D35/K6</f>
        <v>7759.96484375</v>
      </c>
    </row>
    <row r="37" spans="2:19" ht="12" x14ac:dyDescent="0.25">
      <c r="B37" s="23" t="s">
        <v>10</v>
      </c>
      <c r="C37" s="24"/>
      <c r="D37" s="25">
        <f>SQRT(D36)</f>
        <v>88.090662636570059</v>
      </c>
    </row>
    <row r="39" spans="2:19" ht="12" x14ac:dyDescent="0.25">
      <c r="B39" s="26" t="s">
        <v>11</v>
      </c>
    </row>
    <row r="40" spans="2:19" x14ac:dyDescent="0.2">
      <c r="B40" s="8" t="s">
        <v>12</v>
      </c>
      <c r="D40" s="18">
        <f>_xlfn.VAR.P(C5:C34)</f>
        <v>7759.96484375</v>
      </c>
    </row>
    <row r="41" spans="2:19" x14ac:dyDescent="0.2">
      <c r="B41" s="8" t="s">
        <v>13</v>
      </c>
      <c r="D41" s="18">
        <f>_xlfn.STDEV.P(C5:C34)</f>
        <v>88.090662636570059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A80F-E74E-4ABD-99DA-7AB4B8F182F3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4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Semi-variance and semi dev.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2023-03-30T13:25:05Z</dcterms:modified>
</cp:coreProperties>
</file>